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ueva Web\010501_Comercio_exterior\"/>
    </mc:Choice>
  </mc:AlternateContent>
  <bookViews>
    <workbookView xWindow="-15" yWindow="0" windowWidth="2175" windowHeight="0"/>
  </bookViews>
  <sheets>
    <sheet name="importaciones_áreas" sheetId="2" r:id="rId1"/>
    <sheet name="Gráficos" sheetId="3" r:id="rId2"/>
  </sheets>
  <calcPr calcId="162913"/>
</workbook>
</file>

<file path=xl/calcChain.xml><?xml version="1.0" encoding="utf-8"?>
<calcChain xmlns="http://schemas.openxmlformats.org/spreadsheetml/2006/main">
  <c r="I29" i="2" l="1"/>
  <c r="J29" i="2" s="1"/>
  <c r="K29" i="2" s="1"/>
  <c r="F29" i="2"/>
  <c r="G29" i="2" s="1"/>
  <c r="H29" i="2" s="1"/>
  <c r="C29" i="2"/>
  <c r="D29" i="2" s="1"/>
  <c r="E29" i="2" s="1"/>
  <c r="K425" i="2"/>
  <c r="J425" i="2"/>
  <c r="I425" i="2"/>
  <c r="H425" i="2"/>
  <c r="G425" i="2"/>
  <c r="F425" i="2"/>
  <c r="E425" i="2"/>
  <c r="D425" i="2"/>
  <c r="C425" i="2"/>
  <c r="J423" i="2"/>
  <c r="K423" i="2"/>
  <c r="G423" i="2"/>
  <c r="H423" i="2"/>
  <c r="D423" i="2"/>
  <c r="E423" i="2"/>
  <c r="J422" i="2" l="1"/>
  <c r="K422" i="2"/>
  <c r="G422" i="2"/>
  <c r="H422" i="2"/>
  <c r="D422" i="2"/>
  <c r="E422" i="2"/>
  <c r="J421" i="2" l="1"/>
  <c r="K421" i="2"/>
  <c r="G421" i="2"/>
  <c r="H421" i="2"/>
  <c r="D421" i="2"/>
  <c r="E421" i="2"/>
  <c r="J420" i="2" l="1"/>
  <c r="K420" i="2"/>
  <c r="G420" i="2"/>
  <c r="H420" i="2"/>
  <c r="D420" i="2"/>
  <c r="E420" i="2"/>
  <c r="J419" i="2" l="1"/>
  <c r="K419" i="2"/>
  <c r="G419" i="2"/>
  <c r="H419" i="2"/>
  <c r="D419" i="2"/>
  <c r="E419" i="2"/>
  <c r="J418" i="2" l="1"/>
  <c r="K418" i="2"/>
  <c r="G418" i="2"/>
  <c r="H418" i="2"/>
  <c r="D418" i="2"/>
  <c r="E418" i="2"/>
  <c r="J417" i="2" l="1"/>
  <c r="K417" i="2"/>
  <c r="G417" i="2"/>
  <c r="H417" i="2"/>
  <c r="D417" i="2"/>
  <c r="E417" i="2"/>
  <c r="J416" i="2" l="1"/>
  <c r="K416" i="2"/>
  <c r="G416" i="2"/>
  <c r="H416" i="2"/>
  <c r="D416" i="2"/>
  <c r="E416" i="2"/>
  <c r="J415" i="2" l="1"/>
  <c r="K415" i="2"/>
  <c r="G415" i="2"/>
  <c r="H415" i="2"/>
  <c r="D415" i="2"/>
  <c r="E415" i="2"/>
  <c r="J414" i="2" l="1"/>
  <c r="K414" i="2"/>
  <c r="G414" i="2"/>
  <c r="H414" i="2"/>
  <c r="D414" i="2"/>
  <c r="E414" i="2"/>
  <c r="J413" i="2" l="1"/>
  <c r="K413" i="2"/>
  <c r="G413" i="2"/>
  <c r="H413" i="2"/>
  <c r="D413" i="2"/>
  <c r="E413" i="2"/>
  <c r="J412" i="2" l="1"/>
  <c r="K412" i="2"/>
  <c r="G412" i="2"/>
  <c r="H412" i="2"/>
  <c r="D412" i="2"/>
  <c r="E412" i="2"/>
  <c r="J411" i="2" l="1"/>
  <c r="K411" i="2"/>
  <c r="G411" i="2"/>
  <c r="H411" i="2"/>
  <c r="D411" i="2"/>
  <c r="E411" i="2"/>
  <c r="D410" i="2" l="1"/>
  <c r="E410" i="2"/>
  <c r="G410" i="2"/>
  <c r="H410" i="2"/>
  <c r="J410" i="2"/>
  <c r="K410" i="2"/>
  <c r="I28" i="2" l="1"/>
  <c r="F28" i="2"/>
  <c r="C28" i="2"/>
  <c r="J409" i="2"/>
  <c r="K409" i="2"/>
  <c r="G409" i="2"/>
  <c r="H409" i="2"/>
  <c r="D409" i="2"/>
  <c r="E409" i="2"/>
  <c r="J408" i="2" l="1"/>
  <c r="K408" i="2"/>
  <c r="G408" i="2"/>
  <c r="H408" i="2"/>
  <c r="D408" i="2"/>
  <c r="E408" i="2"/>
  <c r="J407" i="2" l="1"/>
  <c r="K407" i="2"/>
  <c r="G407" i="2"/>
  <c r="H407" i="2"/>
  <c r="D407" i="2"/>
  <c r="E407" i="2"/>
  <c r="J406" i="2" l="1"/>
  <c r="K406" i="2"/>
  <c r="G406" i="2"/>
  <c r="H406" i="2"/>
  <c r="D406" i="2"/>
  <c r="E406" i="2"/>
  <c r="J405" i="2" l="1"/>
  <c r="K405" i="2"/>
  <c r="G405" i="2"/>
  <c r="H405" i="2"/>
  <c r="D405" i="2"/>
  <c r="E405" i="2"/>
  <c r="J404" i="2" l="1"/>
  <c r="K404" i="2"/>
  <c r="G404" i="2"/>
  <c r="H404" i="2"/>
  <c r="D404" i="2"/>
  <c r="E404" i="2"/>
  <c r="J403" i="2" l="1"/>
  <c r="K403" i="2"/>
  <c r="G403" i="2"/>
  <c r="H403" i="2"/>
  <c r="D403" i="2"/>
  <c r="E403" i="2"/>
  <c r="J402" i="2" l="1"/>
  <c r="K402" i="2"/>
  <c r="G402" i="2"/>
  <c r="H402" i="2"/>
  <c r="D402" i="2"/>
  <c r="E402" i="2"/>
  <c r="J401" i="2" l="1"/>
  <c r="K401" i="2"/>
  <c r="G401" i="2"/>
  <c r="H401" i="2"/>
  <c r="D401" i="2"/>
  <c r="E401" i="2"/>
  <c r="J400" i="2" l="1"/>
  <c r="K400" i="2"/>
  <c r="G400" i="2"/>
  <c r="H400" i="2"/>
  <c r="D400" i="2"/>
  <c r="E400" i="2"/>
  <c r="J399" i="2" l="1"/>
  <c r="K399" i="2"/>
  <c r="G399" i="2"/>
  <c r="H399" i="2"/>
  <c r="D399" i="2"/>
  <c r="E399" i="2"/>
  <c r="I121" i="2" l="1"/>
  <c r="F121" i="2"/>
  <c r="C121" i="2"/>
  <c r="I27" i="2"/>
  <c r="J28" i="2" s="1"/>
  <c r="K28" i="2" s="1"/>
  <c r="F27" i="2"/>
  <c r="G28" i="2" s="1"/>
  <c r="H28" i="2" s="1"/>
  <c r="C27" i="2"/>
  <c r="D28" i="2" s="1"/>
  <c r="E28" i="2" s="1"/>
  <c r="J398" i="2"/>
  <c r="K398" i="2"/>
  <c r="G398" i="2"/>
  <c r="H398" i="2"/>
  <c r="D398" i="2"/>
  <c r="E398" i="2"/>
  <c r="J397" i="2" l="1"/>
  <c r="K397" i="2"/>
  <c r="G397" i="2"/>
  <c r="H397" i="2"/>
  <c r="D397" i="2"/>
  <c r="E397" i="2"/>
  <c r="J396" i="2" l="1"/>
  <c r="K396" i="2"/>
  <c r="G396" i="2"/>
  <c r="H396" i="2"/>
  <c r="D396" i="2"/>
  <c r="E396" i="2"/>
  <c r="J395" i="2" l="1"/>
  <c r="K395" i="2"/>
  <c r="G395" i="2"/>
  <c r="H395" i="2"/>
  <c r="D395" i="2"/>
  <c r="E395" i="2"/>
  <c r="I120" i="2" l="1"/>
  <c r="J121" i="2" s="1"/>
  <c r="F120" i="2"/>
  <c r="G121" i="2" s="1"/>
  <c r="C120" i="2"/>
  <c r="D121" i="2" s="1"/>
  <c r="J394" i="2"/>
  <c r="K394" i="2"/>
  <c r="G394" i="2"/>
  <c r="H394" i="2"/>
  <c r="E394" i="2"/>
  <c r="D394" i="2"/>
  <c r="J393" i="2" l="1"/>
  <c r="K393" i="2"/>
  <c r="G393" i="2"/>
  <c r="H393" i="2"/>
  <c r="D393" i="2"/>
  <c r="E393" i="2"/>
  <c r="I119" i="2" l="1"/>
  <c r="J120" i="2" s="1"/>
  <c r="I118" i="2"/>
  <c r="F119" i="2"/>
  <c r="G120" i="2" s="1"/>
  <c r="F118" i="2"/>
  <c r="C119" i="2"/>
  <c r="D120" i="2" s="1"/>
  <c r="C118" i="2"/>
  <c r="I117" i="2"/>
  <c r="K121" i="2" s="1"/>
  <c r="F117" i="2"/>
  <c r="I116" i="2"/>
  <c r="K120" i="2" s="1"/>
  <c r="F116" i="2"/>
  <c r="H120" i="2" s="1"/>
  <c r="C117" i="2"/>
  <c r="E121" i="2" s="1"/>
  <c r="C116" i="2"/>
  <c r="E120" i="2" s="1"/>
  <c r="J392" i="2"/>
  <c r="K392" i="2"/>
  <c r="G392" i="2"/>
  <c r="H392" i="2"/>
  <c r="D392" i="2"/>
  <c r="E392" i="2"/>
  <c r="G117" i="2" l="1"/>
  <c r="H121" i="2"/>
  <c r="J117" i="2"/>
  <c r="J119" i="2"/>
  <c r="D119" i="2"/>
  <c r="D117" i="2"/>
  <c r="G119" i="2"/>
  <c r="G118" i="2"/>
  <c r="D118" i="2"/>
  <c r="J118" i="2"/>
  <c r="J391" i="2"/>
  <c r="K391" i="2"/>
  <c r="G391" i="2"/>
  <c r="H391" i="2"/>
  <c r="D391" i="2"/>
  <c r="E391" i="2"/>
  <c r="J390" i="2" l="1"/>
  <c r="K390" i="2"/>
  <c r="G390" i="2"/>
  <c r="H390" i="2"/>
  <c r="D390" i="2"/>
  <c r="E390" i="2"/>
  <c r="J389" i="2" l="1"/>
  <c r="K389" i="2"/>
  <c r="G389" i="2"/>
  <c r="H389" i="2"/>
  <c r="D389" i="2"/>
  <c r="E389" i="2"/>
  <c r="J388" i="2" l="1"/>
  <c r="K388" i="2"/>
  <c r="G388" i="2"/>
  <c r="H388" i="2"/>
  <c r="D388" i="2"/>
  <c r="E388" i="2"/>
  <c r="J387" i="2" l="1"/>
  <c r="K387" i="2"/>
  <c r="G387" i="2"/>
  <c r="H387" i="2"/>
  <c r="D387" i="2"/>
  <c r="E387" i="2"/>
  <c r="J386" i="2" l="1"/>
  <c r="K386" i="2"/>
  <c r="G386" i="2"/>
  <c r="H386" i="2"/>
  <c r="D386" i="2"/>
  <c r="E386" i="2"/>
  <c r="I26" i="2" l="1"/>
  <c r="J27" i="2" s="1"/>
  <c r="K27" i="2" s="1"/>
  <c r="F26" i="2"/>
  <c r="G27" i="2" s="1"/>
  <c r="H27" i="2" s="1"/>
  <c r="C26" i="2"/>
  <c r="D27" i="2" s="1"/>
  <c r="E27" i="2" s="1"/>
  <c r="J385" i="2" l="1"/>
  <c r="G385" i="2"/>
  <c r="H385" i="2"/>
  <c r="D385" i="2"/>
  <c r="E385" i="2"/>
  <c r="J384" i="2" l="1"/>
  <c r="G384" i="2"/>
  <c r="H384" i="2"/>
  <c r="D384" i="2"/>
  <c r="E384" i="2"/>
  <c r="J383" i="2" l="1"/>
  <c r="G383" i="2"/>
  <c r="H383" i="2"/>
  <c r="D383" i="2"/>
  <c r="E383" i="2"/>
  <c r="J382" i="2" l="1"/>
  <c r="G382" i="2"/>
  <c r="H382" i="2"/>
  <c r="D382" i="2"/>
  <c r="E382" i="2"/>
  <c r="I115" i="2" l="1"/>
  <c r="K119" i="2" s="1"/>
  <c r="I114" i="2"/>
  <c r="K118" i="2" s="1"/>
  <c r="F115" i="2"/>
  <c r="H119" i="2" s="1"/>
  <c r="F114" i="2"/>
  <c r="H118" i="2" s="1"/>
  <c r="F113" i="2"/>
  <c r="H117" i="2" s="1"/>
  <c r="F112" i="2"/>
  <c r="F111" i="2"/>
  <c r="F110" i="2"/>
  <c r="F109" i="2"/>
  <c r="F108" i="2"/>
  <c r="F107" i="2"/>
  <c r="F106" i="2"/>
  <c r="C115" i="2"/>
  <c r="E119" i="2" s="1"/>
  <c r="C114" i="2"/>
  <c r="E118" i="2" s="1"/>
  <c r="C113" i="2"/>
  <c r="E117" i="2" s="1"/>
  <c r="C112" i="2"/>
  <c r="C111" i="2"/>
  <c r="C110" i="2"/>
  <c r="C109" i="2"/>
  <c r="C108" i="2"/>
  <c r="C107" i="2"/>
  <c r="C106" i="2"/>
  <c r="J381" i="2"/>
  <c r="G381" i="2"/>
  <c r="H381" i="2"/>
  <c r="D381" i="2"/>
  <c r="E381" i="2"/>
  <c r="D109" i="2" l="1"/>
  <c r="D113" i="2"/>
  <c r="E110" i="2"/>
  <c r="D107" i="2"/>
  <c r="D111" i="2"/>
  <c r="G116" i="2"/>
  <c r="D115" i="2"/>
  <c r="G108" i="2"/>
  <c r="G112" i="2"/>
  <c r="J116" i="2"/>
  <c r="E113" i="2"/>
  <c r="H113" i="2"/>
  <c r="D110" i="2"/>
  <c r="D114" i="2"/>
  <c r="D116" i="2"/>
  <c r="H110" i="2"/>
  <c r="G114" i="2"/>
  <c r="J115" i="2"/>
  <c r="E114" i="2"/>
  <c r="H111" i="2"/>
  <c r="H115" i="2"/>
  <c r="H112" i="2"/>
  <c r="H116" i="2"/>
  <c r="E115" i="2"/>
  <c r="E111" i="2"/>
  <c r="G110" i="2"/>
  <c r="E116" i="2"/>
  <c r="E112" i="2"/>
  <c r="G115" i="2"/>
  <c r="G113" i="2"/>
  <c r="G111" i="2"/>
  <c r="G109" i="2"/>
  <c r="G107" i="2"/>
  <c r="D112" i="2"/>
  <c r="D108" i="2"/>
  <c r="H114" i="2"/>
  <c r="J380" i="2"/>
  <c r="G380" i="2"/>
  <c r="H380" i="2"/>
  <c r="D380" i="2"/>
  <c r="E380" i="2"/>
  <c r="I159" i="2" l="1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K381" i="2" s="1"/>
  <c r="I370" i="2"/>
  <c r="K382" i="2" s="1"/>
  <c r="I371" i="2"/>
  <c r="K383" i="2" s="1"/>
  <c r="I372" i="2"/>
  <c r="K384" i="2" s="1"/>
  <c r="I373" i="2"/>
  <c r="K385" i="2" s="1"/>
  <c r="I158" i="2"/>
  <c r="I110" i="2" l="1"/>
  <c r="K114" i="2" s="1"/>
  <c r="I106" i="2"/>
  <c r="I111" i="2"/>
  <c r="I107" i="2"/>
  <c r="K380" i="2"/>
  <c r="I112" i="2"/>
  <c r="I108" i="2"/>
  <c r="I113" i="2"/>
  <c r="K117" i="2" s="1"/>
  <c r="I109" i="2"/>
  <c r="J379" i="2"/>
  <c r="K379" i="2"/>
  <c r="G379" i="2"/>
  <c r="H379" i="2"/>
  <c r="D379" i="2"/>
  <c r="E379" i="2"/>
  <c r="K110" i="2" l="1"/>
  <c r="J111" i="2"/>
  <c r="K111" i="2"/>
  <c r="K115" i="2"/>
  <c r="J109" i="2"/>
  <c r="J113" i="2"/>
  <c r="K113" i="2"/>
  <c r="J114" i="2"/>
  <c r="J110" i="2"/>
  <c r="J112" i="2"/>
  <c r="K112" i="2"/>
  <c r="K116" i="2"/>
  <c r="J108" i="2"/>
  <c r="J107" i="2"/>
  <c r="J378" i="2"/>
  <c r="K378" i="2"/>
  <c r="G378" i="2"/>
  <c r="H378" i="2"/>
  <c r="D378" i="2"/>
  <c r="E378" i="2"/>
  <c r="J377" i="2" l="1"/>
  <c r="K377" i="2"/>
  <c r="G377" i="2"/>
  <c r="H377" i="2"/>
  <c r="D377" i="2"/>
  <c r="E377" i="2"/>
  <c r="J376" i="2" l="1"/>
  <c r="K376" i="2"/>
  <c r="G376" i="2"/>
  <c r="H376" i="2"/>
  <c r="D376" i="2"/>
  <c r="E376" i="2"/>
  <c r="J375" i="2" l="1"/>
  <c r="K375" i="2"/>
  <c r="G375" i="2"/>
  <c r="H375" i="2"/>
  <c r="D375" i="2"/>
  <c r="E375" i="2"/>
  <c r="I25" i="2" l="1"/>
  <c r="J26" i="2" s="1"/>
  <c r="K26" i="2" s="1"/>
  <c r="F25" i="2"/>
  <c r="G26" i="2" s="1"/>
  <c r="H26" i="2" s="1"/>
  <c r="C25" i="2"/>
  <c r="D26" i="2" s="1"/>
  <c r="E26" i="2" s="1"/>
  <c r="J374" i="2"/>
  <c r="K374" i="2"/>
  <c r="G374" i="2"/>
  <c r="H374" i="2"/>
  <c r="D374" i="2"/>
  <c r="E374" i="2"/>
  <c r="J373" i="2" l="1"/>
  <c r="K373" i="2"/>
  <c r="G373" i="2"/>
  <c r="H373" i="2"/>
  <c r="D373" i="2"/>
  <c r="E373" i="2"/>
  <c r="J372" i="2" l="1"/>
  <c r="K372" i="2"/>
  <c r="G372" i="2"/>
  <c r="H372" i="2"/>
  <c r="D372" i="2"/>
  <c r="E372" i="2"/>
  <c r="J371" i="2" l="1"/>
  <c r="K371" i="2"/>
  <c r="G371" i="2"/>
  <c r="H371" i="2"/>
  <c r="D371" i="2"/>
  <c r="E371" i="2"/>
  <c r="J370" i="2" l="1"/>
  <c r="K370" i="2"/>
  <c r="G370" i="2"/>
  <c r="H370" i="2"/>
  <c r="D370" i="2"/>
  <c r="E370" i="2"/>
  <c r="J369" i="2" l="1"/>
  <c r="K369" i="2"/>
  <c r="G369" i="2"/>
  <c r="H369" i="2"/>
  <c r="D369" i="2"/>
  <c r="E369" i="2"/>
  <c r="J368" i="2" l="1"/>
  <c r="K368" i="2"/>
  <c r="G368" i="2"/>
  <c r="H368" i="2"/>
  <c r="D368" i="2"/>
  <c r="E368" i="2"/>
  <c r="J367" i="2" l="1"/>
  <c r="K367" i="2"/>
  <c r="G367" i="2"/>
  <c r="H367" i="2"/>
  <c r="D367" i="2"/>
  <c r="E367" i="2"/>
  <c r="J365" i="2" l="1"/>
  <c r="K365" i="2"/>
  <c r="J366" i="2"/>
  <c r="K366" i="2"/>
  <c r="G365" i="2"/>
  <c r="H365" i="2"/>
  <c r="G366" i="2"/>
  <c r="H366" i="2"/>
  <c r="D365" i="2"/>
  <c r="E365" i="2"/>
  <c r="D366" i="2"/>
  <c r="E366" i="2"/>
  <c r="J364" i="2"/>
  <c r="K364" i="2"/>
  <c r="G364" i="2"/>
  <c r="H364" i="2"/>
  <c r="D364" i="2"/>
  <c r="E364" i="2"/>
  <c r="J363" i="2"/>
  <c r="K363" i="2"/>
  <c r="G363" i="2"/>
  <c r="H363" i="2"/>
  <c r="D363" i="2"/>
  <c r="E363" i="2"/>
  <c r="I24" i="2"/>
  <c r="J25" i="2" s="1"/>
  <c r="K25" i="2" s="1"/>
  <c r="F24" i="2"/>
  <c r="G25" i="2" s="1"/>
  <c r="H25" i="2" s="1"/>
  <c r="C24" i="2"/>
  <c r="D25" i="2" s="1"/>
  <c r="E25" i="2" s="1"/>
  <c r="J361" i="2"/>
  <c r="K361" i="2"/>
  <c r="J362" i="2"/>
  <c r="K362" i="2"/>
  <c r="G361" i="2"/>
  <c r="H361" i="2"/>
  <c r="G362" i="2"/>
  <c r="H362" i="2"/>
  <c r="D361" i="2"/>
  <c r="E361" i="2"/>
  <c r="D362" i="2"/>
  <c r="E362" i="2"/>
  <c r="J360" i="2"/>
  <c r="K360" i="2"/>
  <c r="G360" i="2"/>
  <c r="H360" i="2"/>
  <c r="D360" i="2"/>
  <c r="E360" i="2"/>
  <c r="J359" i="2"/>
  <c r="K359" i="2"/>
  <c r="G359" i="2"/>
  <c r="H359" i="2"/>
  <c r="D359" i="2"/>
  <c r="E359" i="2"/>
  <c r="J357" i="2"/>
  <c r="K357" i="2"/>
  <c r="J358" i="2"/>
  <c r="K358" i="2"/>
  <c r="G357" i="2"/>
  <c r="H357" i="2"/>
  <c r="G358" i="2"/>
  <c r="H358" i="2"/>
  <c r="D357" i="2"/>
  <c r="E357" i="2"/>
  <c r="D358" i="2"/>
  <c r="E358" i="2"/>
  <c r="J356" i="2"/>
  <c r="K356" i="2"/>
  <c r="G356" i="2"/>
  <c r="H356" i="2"/>
  <c r="D356" i="2"/>
  <c r="E356" i="2"/>
  <c r="D350" i="2"/>
  <c r="D351" i="2"/>
  <c r="D352" i="2"/>
  <c r="D353" i="2"/>
  <c r="D354" i="2"/>
  <c r="D355" i="2"/>
  <c r="E350" i="2"/>
  <c r="E351" i="2"/>
  <c r="E352" i="2"/>
  <c r="E353" i="2"/>
  <c r="E354" i="2"/>
  <c r="E355" i="2"/>
  <c r="J355" i="2"/>
  <c r="K355" i="2"/>
  <c r="G355" i="2"/>
  <c r="H355" i="2"/>
  <c r="J352" i="2"/>
  <c r="K352" i="2"/>
  <c r="J353" i="2"/>
  <c r="K353" i="2"/>
  <c r="J354" i="2"/>
  <c r="K354" i="2"/>
  <c r="G352" i="2"/>
  <c r="H352" i="2"/>
  <c r="G353" i="2"/>
  <c r="H353" i="2"/>
  <c r="G354" i="2"/>
  <c r="H354" i="2"/>
  <c r="K351" i="2"/>
  <c r="J351" i="2"/>
  <c r="H351" i="2"/>
  <c r="G351" i="2"/>
  <c r="K350" i="2"/>
  <c r="J350" i="2"/>
  <c r="H350" i="2"/>
  <c r="G350" i="2"/>
  <c r="I23" i="2"/>
  <c r="F23" i="2"/>
  <c r="C23" i="2"/>
  <c r="I105" i="2"/>
  <c r="F105" i="2"/>
  <c r="C105" i="2"/>
  <c r="K349" i="2"/>
  <c r="J349" i="2"/>
  <c r="H349" i="2"/>
  <c r="G349" i="2"/>
  <c r="E349" i="2"/>
  <c r="D349" i="2"/>
  <c r="I104" i="2"/>
  <c r="K108" i="2" s="1"/>
  <c r="F104" i="2"/>
  <c r="H108" i="2" s="1"/>
  <c r="C104" i="2"/>
  <c r="E108" i="2" s="1"/>
  <c r="K348" i="2"/>
  <c r="J348" i="2"/>
  <c r="H348" i="2"/>
  <c r="G348" i="2"/>
  <c r="E348" i="2"/>
  <c r="D348" i="2"/>
  <c r="K347" i="2"/>
  <c r="J347" i="2"/>
  <c r="H347" i="2"/>
  <c r="G347" i="2"/>
  <c r="E347" i="2"/>
  <c r="D347" i="2"/>
  <c r="K346" i="2"/>
  <c r="J346" i="2"/>
  <c r="H346" i="2"/>
  <c r="G346" i="2"/>
  <c r="E346" i="2"/>
  <c r="D346" i="2"/>
  <c r="K345" i="2"/>
  <c r="J345" i="2"/>
  <c r="H345" i="2"/>
  <c r="G345" i="2"/>
  <c r="E345" i="2"/>
  <c r="D345" i="2"/>
  <c r="E344" i="2"/>
  <c r="D344" i="2"/>
  <c r="K344" i="2"/>
  <c r="J344" i="2"/>
  <c r="H344" i="2"/>
  <c r="G344" i="2"/>
  <c r="I103" i="2"/>
  <c r="K107" i="2" s="1"/>
  <c r="I102" i="2"/>
  <c r="K106" i="2" s="1"/>
  <c r="F103" i="2"/>
  <c r="H107" i="2" s="1"/>
  <c r="F102" i="2"/>
  <c r="H106" i="2" s="1"/>
  <c r="C103" i="2"/>
  <c r="E107" i="2" s="1"/>
  <c r="C102" i="2"/>
  <c r="E106" i="2" s="1"/>
  <c r="K343" i="2"/>
  <c r="J343" i="2"/>
  <c r="E343" i="2"/>
  <c r="D343" i="2"/>
  <c r="H343" i="2"/>
  <c r="G343" i="2"/>
  <c r="E342" i="2"/>
  <c r="K342" i="2"/>
  <c r="J342" i="2"/>
  <c r="H342" i="2"/>
  <c r="G342" i="2"/>
  <c r="D342" i="2"/>
  <c r="K341" i="2"/>
  <c r="J341" i="2"/>
  <c r="E341" i="2"/>
  <c r="D341" i="2"/>
  <c r="H341" i="2"/>
  <c r="G341" i="2"/>
  <c r="K340" i="2"/>
  <c r="J340" i="2"/>
  <c r="H340" i="2"/>
  <c r="G340" i="2"/>
  <c r="E340" i="2"/>
  <c r="D340" i="2"/>
  <c r="K339" i="2"/>
  <c r="J339" i="2"/>
  <c r="H339" i="2"/>
  <c r="G339" i="2"/>
  <c r="E339" i="2"/>
  <c r="D339" i="2"/>
  <c r="K338" i="2"/>
  <c r="J338" i="2"/>
  <c r="H338" i="2"/>
  <c r="G338" i="2"/>
  <c r="E338" i="2"/>
  <c r="D338" i="2"/>
  <c r="I22" i="2"/>
  <c r="F22" i="2"/>
  <c r="C22" i="2"/>
  <c r="I101" i="2"/>
  <c r="F101" i="2"/>
  <c r="C101" i="2"/>
  <c r="K337" i="2"/>
  <c r="J337" i="2"/>
  <c r="H337" i="2"/>
  <c r="G337" i="2"/>
  <c r="E337" i="2"/>
  <c r="D337" i="2"/>
  <c r="K336" i="2"/>
  <c r="J336" i="2"/>
  <c r="H336" i="2"/>
  <c r="G336" i="2"/>
  <c r="E336" i="2"/>
  <c r="D336" i="2"/>
  <c r="I100" i="2"/>
  <c r="F100" i="2"/>
  <c r="C100" i="2"/>
  <c r="K335" i="2"/>
  <c r="J335" i="2"/>
  <c r="H335" i="2"/>
  <c r="G335" i="2"/>
  <c r="E335" i="2"/>
  <c r="D335" i="2"/>
  <c r="K334" i="2"/>
  <c r="J334" i="2"/>
  <c r="H334" i="2"/>
  <c r="G334" i="2"/>
  <c r="E334" i="2"/>
  <c r="D334" i="2"/>
  <c r="K333" i="2"/>
  <c r="J333" i="2"/>
  <c r="H333" i="2"/>
  <c r="G333" i="2"/>
  <c r="E333" i="2"/>
  <c r="D333" i="2"/>
  <c r="K332" i="2"/>
  <c r="J332" i="2"/>
  <c r="H332" i="2"/>
  <c r="G332" i="2"/>
  <c r="E332" i="2"/>
  <c r="D332" i="2"/>
  <c r="I99" i="2"/>
  <c r="F99" i="2"/>
  <c r="C98" i="2"/>
  <c r="C99" i="2"/>
  <c r="K331" i="2"/>
  <c r="J331" i="2"/>
  <c r="H331" i="2"/>
  <c r="G331" i="2"/>
  <c r="E331" i="2"/>
  <c r="D331" i="2"/>
  <c r="K330" i="2"/>
  <c r="J330" i="2"/>
  <c r="H330" i="2"/>
  <c r="G330" i="2"/>
  <c r="E330" i="2"/>
  <c r="D330" i="2"/>
  <c r="K329" i="2"/>
  <c r="J329" i="2"/>
  <c r="H329" i="2"/>
  <c r="G329" i="2"/>
  <c r="E329" i="2"/>
  <c r="D329" i="2"/>
  <c r="I98" i="2"/>
  <c r="F98" i="2"/>
  <c r="K328" i="2"/>
  <c r="J328" i="2"/>
  <c r="H328" i="2"/>
  <c r="G328" i="2"/>
  <c r="E328" i="2"/>
  <c r="D328" i="2"/>
  <c r="E327" i="2"/>
  <c r="K327" i="2"/>
  <c r="J327" i="2"/>
  <c r="H327" i="2"/>
  <c r="G327" i="2"/>
  <c r="D327" i="2"/>
  <c r="K326" i="2"/>
  <c r="J326" i="2"/>
  <c r="H326" i="2"/>
  <c r="G326" i="2"/>
  <c r="E326" i="2"/>
  <c r="D326" i="2"/>
  <c r="I21" i="2"/>
  <c r="F21" i="2"/>
  <c r="C21" i="2"/>
  <c r="I20" i="2"/>
  <c r="F20" i="2"/>
  <c r="C20" i="2"/>
  <c r="I97" i="2"/>
  <c r="F97" i="2"/>
  <c r="C97" i="2"/>
  <c r="I93" i="2"/>
  <c r="I96" i="2"/>
  <c r="F93" i="2"/>
  <c r="F96" i="2"/>
  <c r="C93" i="2"/>
  <c r="C96" i="2"/>
  <c r="K325" i="2"/>
  <c r="J325" i="2"/>
  <c r="H325" i="2"/>
  <c r="G325" i="2"/>
  <c r="E325" i="2"/>
  <c r="D325" i="2"/>
  <c r="K324" i="2"/>
  <c r="J324" i="2"/>
  <c r="H324" i="2"/>
  <c r="G324" i="2"/>
  <c r="E324" i="2"/>
  <c r="D324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K323" i="2"/>
  <c r="J323" i="2"/>
  <c r="E323" i="2"/>
  <c r="D323" i="2"/>
  <c r="I92" i="2"/>
  <c r="I95" i="2"/>
  <c r="F92" i="2"/>
  <c r="F95" i="2"/>
  <c r="C92" i="2"/>
  <c r="C95" i="2"/>
  <c r="K322" i="2"/>
  <c r="J322" i="2"/>
  <c r="E322" i="2"/>
  <c r="D322" i="2"/>
  <c r="K321" i="2"/>
  <c r="J321" i="2"/>
  <c r="E321" i="2"/>
  <c r="D321" i="2"/>
  <c r="K320" i="2"/>
  <c r="J320" i="2"/>
  <c r="E320" i="2"/>
  <c r="D320" i="2"/>
  <c r="I91" i="2"/>
  <c r="I94" i="2"/>
  <c r="F91" i="2"/>
  <c r="F94" i="2"/>
  <c r="C91" i="2"/>
  <c r="C94" i="2"/>
  <c r="K319" i="2"/>
  <c r="J319" i="2"/>
  <c r="E319" i="2"/>
  <c r="D319" i="2"/>
  <c r="I90" i="2"/>
  <c r="K318" i="2"/>
  <c r="F90" i="2"/>
  <c r="E317" i="2"/>
  <c r="D318" i="2"/>
  <c r="E315" i="2"/>
  <c r="C90" i="2"/>
  <c r="E305" i="2"/>
  <c r="J318" i="2"/>
  <c r="K317" i="2"/>
  <c r="J317" i="2"/>
  <c r="D317" i="2"/>
  <c r="K307" i="2"/>
  <c r="H312" i="2"/>
  <c r="G309" i="2"/>
  <c r="H308" i="2"/>
  <c r="D314" i="2"/>
  <c r="D312" i="2"/>
  <c r="E309" i="2"/>
  <c r="D308" i="2"/>
  <c r="E307" i="2"/>
  <c r="I89" i="2"/>
  <c r="K316" i="2"/>
  <c r="J316" i="2"/>
  <c r="E316" i="2"/>
  <c r="D316" i="2"/>
  <c r="J315" i="2"/>
  <c r="D315" i="2"/>
  <c r="K314" i="2"/>
  <c r="J314" i="2"/>
  <c r="E314" i="2"/>
  <c r="I19" i="2"/>
  <c r="I18" i="2"/>
  <c r="F19" i="2"/>
  <c r="C19" i="2"/>
  <c r="F89" i="2"/>
  <c r="C89" i="2"/>
  <c r="K313" i="2"/>
  <c r="J313" i="2"/>
  <c r="K312" i="2"/>
  <c r="J312" i="2"/>
  <c r="G312" i="2"/>
  <c r="K311" i="2"/>
  <c r="J311" i="2"/>
  <c r="H311" i="2"/>
  <c r="G311" i="2"/>
  <c r="E311" i="2"/>
  <c r="D311" i="2"/>
  <c r="I88" i="2"/>
  <c r="F88" i="2"/>
  <c r="F87" i="2"/>
  <c r="C88" i="2"/>
  <c r="C87" i="2"/>
  <c r="H310" i="2"/>
  <c r="G310" i="2"/>
  <c r="E310" i="2"/>
  <c r="D310" i="2"/>
  <c r="K309" i="2"/>
  <c r="J309" i="2"/>
  <c r="D309" i="2"/>
  <c r="K308" i="2"/>
  <c r="J308" i="2"/>
  <c r="G308" i="2"/>
  <c r="I87" i="2"/>
  <c r="J307" i="2"/>
  <c r="H307" i="2"/>
  <c r="G307" i="2"/>
  <c r="D307" i="2"/>
  <c r="K306" i="2"/>
  <c r="J306" i="2"/>
  <c r="H306" i="2"/>
  <c r="G306" i="2"/>
  <c r="E306" i="2"/>
  <c r="D306" i="2"/>
  <c r="K305" i="2"/>
  <c r="J305" i="2"/>
  <c r="H305" i="2"/>
  <c r="G305" i="2"/>
  <c r="D305" i="2"/>
  <c r="I86" i="2"/>
  <c r="F86" i="2"/>
  <c r="C86" i="2"/>
  <c r="K304" i="2"/>
  <c r="J304" i="2"/>
  <c r="H304" i="2"/>
  <c r="G304" i="2"/>
  <c r="D304" i="2"/>
  <c r="K303" i="2"/>
  <c r="J303" i="2"/>
  <c r="H303" i="2"/>
  <c r="G303" i="2"/>
  <c r="E303" i="2"/>
  <c r="D303" i="2"/>
  <c r="K302" i="2"/>
  <c r="J302" i="2"/>
  <c r="H302" i="2"/>
  <c r="G302" i="2"/>
  <c r="E302" i="2"/>
  <c r="D302" i="2"/>
  <c r="F18" i="2"/>
  <c r="C18" i="2"/>
  <c r="I85" i="2"/>
  <c r="F85" i="2"/>
  <c r="C85" i="2"/>
  <c r="K301" i="2"/>
  <c r="J301" i="2"/>
  <c r="H301" i="2"/>
  <c r="G301" i="2"/>
  <c r="E301" i="2"/>
  <c r="D301" i="2"/>
  <c r="K300" i="2"/>
  <c r="J300" i="2"/>
  <c r="H300" i="2"/>
  <c r="G300" i="2"/>
  <c r="E300" i="2"/>
  <c r="D300" i="2"/>
  <c r="K299" i="2"/>
  <c r="J299" i="2"/>
  <c r="H299" i="2"/>
  <c r="G299" i="2"/>
  <c r="E299" i="2"/>
  <c r="D299" i="2"/>
  <c r="I84" i="2"/>
  <c r="F84" i="2"/>
  <c r="C84" i="2"/>
  <c r="K298" i="2"/>
  <c r="J298" i="2"/>
  <c r="H298" i="2"/>
  <c r="G298" i="2"/>
  <c r="E298" i="2"/>
  <c r="D298" i="2"/>
  <c r="K297" i="2"/>
  <c r="J297" i="2"/>
  <c r="H297" i="2"/>
  <c r="G297" i="2"/>
  <c r="E297" i="2"/>
  <c r="D297" i="2"/>
  <c r="K296" i="2"/>
  <c r="J296" i="2"/>
  <c r="H296" i="2"/>
  <c r="G296" i="2"/>
  <c r="E296" i="2"/>
  <c r="D296" i="2"/>
  <c r="I83" i="2"/>
  <c r="F83" i="2"/>
  <c r="C83" i="2"/>
  <c r="K295" i="2"/>
  <c r="J295" i="2"/>
  <c r="H295" i="2"/>
  <c r="G295" i="2"/>
  <c r="E295" i="2"/>
  <c r="D295" i="2"/>
  <c r="J293" i="2"/>
  <c r="G293" i="2"/>
  <c r="E293" i="2"/>
  <c r="I82" i="2"/>
  <c r="K86" i="2" s="1"/>
  <c r="K292" i="2"/>
  <c r="J290" i="2"/>
  <c r="G291" i="2"/>
  <c r="D291" i="2"/>
  <c r="E290" i="2"/>
  <c r="H292" i="2"/>
  <c r="E292" i="2"/>
  <c r="K291" i="2"/>
  <c r="E291" i="2"/>
  <c r="K290" i="2"/>
  <c r="H290" i="2"/>
  <c r="I79" i="2"/>
  <c r="K284" i="2"/>
  <c r="J274" i="2"/>
  <c r="J276" i="2"/>
  <c r="F78" i="2"/>
  <c r="H283" i="2"/>
  <c r="G273" i="2"/>
  <c r="G275" i="2"/>
  <c r="H289" i="2"/>
  <c r="D267" i="2"/>
  <c r="E282" i="2"/>
  <c r="E286" i="2"/>
  <c r="C81" i="2"/>
  <c r="E288" i="2"/>
  <c r="C17" i="2"/>
  <c r="J289" i="2"/>
  <c r="G289" i="2"/>
  <c r="E289" i="2"/>
  <c r="D289" i="2"/>
  <c r="G288" i="2"/>
  <c r="D288" i="2"/>
  <c r="K287" i="2"/>
  <c r="J287" i="2"/>
  <c r="D287" i="2"/>
  <c r="F80" i="2"/>
  <c r="F79" i="2"/>
  <c r="H286" i="2"/>
  <c r="K285" i="2"/>
  <c r="J285" i="2"/>
  <c r="E285" i="2"/>
  <c r="H284" i="2"/>
  <c r="G284" i="2"/>
  <c r="K283" i="2"/>
  <c r="E283" i="2"/>
  <c r="H282" i="2"/>
  <c r="G282" i="2"/>
  <c r="K281" i="2"/>
  <c r="H281" i="2"/>
  <c r="E281" i="2"/>
  <c r="D281" i="2"/>
  <c r="C78" i="2"/>
  <c r="J280" i="2"/>
  <c r="H280" i="2"/>
  <c r="D280" i="2"/>
  <c r="K279" i="2"/>
  <c r="J279" i="2"/>
  <c r="G279" i="2"/>
  <c r="E279" i="2"/>
  <c r="J278" i="2"/>
  <c r="H278" i="2"/>
  <c r="G278" i="2"/>
  <c r="D278" i="2"/>
  <c r="J258" i="2"/>
  <c r="I76" i="2"/>
  <c r="K275" i="2"/>
  <c r="F16" i="2"/>
  <c r="E267" i="2"/>
  <c r="E277" i="2"/>
  <c r="J277" i="2"/>
  <c r="H277" i="2"/>
  <c r="G277" i="2"/>
  <c r="D277" i="2"/>
  <c r="G276" i="2"/>
  <c r="E276" i="2"/>
  <c r="D276" i="2"/>
  <c r="J275" i="2"/>
  <c r="D275" i="2"/>
  <c r="F76" i="2"/>
  <c r="K274" i="2"/>
  <c r="H274" i="2"/>
  <c r="G274" i="2"/>
  <c r="K273" i="2"/>
  <c r="H273" i="2"/>
  <c r="E273" i="2"/>
  <c r="D273" i="2"/>
  <c r="H272" i="2"/>
  <c r="E272" i="2"/>
  <c r="I75" i="2"/>
  <c r="K271" i="2"/>
  <c r="J271" i="2"/>
  <c r="G271" i="2"/>
  <c r="J270" i="2"/>
  <c r="G270" i="2"/>
  <c r="D270" i="2"/>
  <c r="J269" i="2"/>
  <c r="G269" i="2"/>
  <c r="E269" i="2"/>
  <c r="D269" i="2"/>
  <c r="K268" i="2"/>
  <c r="H268" i="2"/>
  <c r="E268" i="2"/>
  <c r="D268" i="2"/>
  <c r="K267" i="2"/>
  <c r="H267" i="2"/>
  <c r="K266" i="2"/>
  <c r="G266" i="2"/>
  <c r="E266" i="2"/>
  <c r="J242" i="2"/>
  <c r="K245" i="2"/>
  <c r="K260" i="2"/>
  <c r="J249" i="2"/>
  <c r="J251" i="2"/>
  <c r="J252" i="2"/>
  <c r="J253" i="2"/>
  <c r="G245" i="2"/>
  <c r="H246" i="2"/>
  <c r="G248" i="2"/>
  <c r="H261" i="2"/>
  <c r="G250" i="2"/>
  <c r="G252" i="2"/>
  <c r="F73" i="2"/>
  <c r="E242" i="2"/>
  <c r="D244" i="2"/>
  <c r="D246" i="2"/>
  <c r="E247" i="2"/>
  <c r="C72" i="2"/>
  <c r="C73" i="2"/>
  <c r="C15" i="2"/>
  <c r="C14" i="2"/>
  <c r="I72" i="2"/>
  <c r="I68" i="2"/>
  <c r="H265" i="2"/>
  <c r="G265" i="2"/>
  <c r="E265" i="2"/>
  <c r="K264" i="2"/>
  <c r="J264" i="2"/>
  <c r="H264" i="2"/>
  <c r="E264" i="2"/>
  <c r="K263" i="2"/>
  <c r="H263" i="2"/>
  <c r="K262" i="2"/>
  <c r="E262" i="2"/>
  <c r="D262" i="2"/>
  <c r="I71" i="2"/>
  <c r="I67" i="2"/>
  <c r="I70" i="2"/>
  <c r="I66" i="2"/>
  <c r="F70" i="2"/>
  <c r="C70" i="2"/>
  <c r="C69" i="2"/>
  <c r="J261" i="2"/>
  <c r="G261" i="2"/>
  <c r="D261" i="2"/>
  <c r="J260" i="2"/>
  <c r="G260" i="2"/>
  <c r="E260" i="2"/>
  <c r="J259" i="2"/>
  <c r="H259" i="2"/>
  <c r="D259" i="2"/>
  <c r="K258" i="2"/>
  <c r="G258" i="2"/>
  <c r="D258" i="2"/>
  <c r="J257" i="2"/>
  <c r="G257" i="2"/>
  <c r="D257" i="2"/>
  <c r="J256" i="2"/>
  <c r="G256" i="2"/>
  <c r="E256" i="2"/>
  <c r="J255" i="2"/>
  <c r="H255" i="2"/>
  <c r="D255" i="2"/>
  <c r="K254" i="2"/>
  <c r="J254" i="2"/>
  <c r="G254" i="2"/>
  <c r="D254" i="2"/>
  <c r="I14" i="2"/>
  <c r="I13" i="2"/>
  <c r="F14" i="2"/>
  <c r="C13" i="2"/>
  <c r="I69" i="2"/>
  <c r="I65" i="2"/>
  <c r="F69" i="2"/>
  <c r="F68" i="2"/>
  <c r="F64" i="2"/>
  <c r="C65" i="2"/>
  <c r="C68" i="2"/>
  <c r="K253" i="2"/>
  <c r="H253" i="2"/>
  <c r="E253" i="2"/>
  <c r="K252" i="2"/>
  <c r="H252" i="2"/>
  <c r="E252" i="2"/>
  <c r="D252" i="2"/>
  <c r="K251" i="2"/>
  <c r="H251" i="2"/>
  <c r="G251" i="2"/>
  <c r="E251" i="2"/>
  <c r="K250" i="2"/>
  <c r="J250" i="2"/>
  <c r="H250" i="2"/>
  <c r="E250" i="2"/>
  <c r="K249" i="2"/>
  <c r="H249" i="2"/>
  <c r="E249" i="2"/>
  <c r="K248" i="2"/>
  <c r="H248" i="2"/>
  <c r="E248" i="2"/>
  <c r="D248" i="2"/>
  <c r="F67" i="2"/>
  <c r="F63" i="2"/>
  <c r="C67" i="2"/>
  <c r="K247" i="2"/>
  <c r="J247" i="2"/>
  <c r="H247" i="2"/>
  <c r="G247" i="2"/>
  <c r="D247" i="2"/>
  <c r="K246" i="2"/>
  <c r="J246" i="2"/>
  <c r="G246" i="2"/>
  <c r="J245" i="2"/>
  <c r="E245" i="2"/>
  <c r="D245" i="2"/>
  <c r="F66" i="2"/>
  <c r="F65" i="2"/>
  <c r="C66" i="2"/>
  <c r="D66" i="2" s="1"/>
  <c r="H244" i="2"/>
  <c r="G244" i="2"/>
  <c r="E244" i="2"/>
  <c r="K243" i="2"/>
  <c r="J243" i="2"/>
  <c r="H243" i="2"/>
  <c r="E243" i="2"/>
  <c r="K242" i="2"/>
  <c r="H242" i="2"/>
  <c r="G242" i="2"/>
  <c r="F13" i="2"/>
  <c r="C12" i="2"/>
  <c r="I64" i="2"/>
  <c r="F60" i="2"/>
  <c r="C61" i="2"/>
  <c r="C64" i="2"/>
  <c r="C60" i="2"/>
  <c r="K241" i="2"/>
  <c r="J241" i="2"/>
  <c r="H241" i="2"/>
  <c r="G241" i="2"/>
  <c r="E241" i="2"/>
  <c r="D241" i="2"/>
  <c r="K240" i="2"/>
  <c r="J240" i="2"/>
  <c r="H240" i="2"/>
  <c r="G240" i="2"/>
  <c r="E240" i="2"/>
  <c r="D240" i="2"/>
  <c r="K239" i="2"/>
  <c r="J239" i="2"/>
  <c r="H239" i="2"/>
  <c r="G239" i="2"/>
  <c r="E239" i="2"/>
  <c r="D239" i="2"/>
  <c r="K238" i="2"/>
  <c r="J238" i="2"/>
  <c r="H238" i="2"/>
  <c r="G238" i="2"/>
  <c r="E238" i="2"/>
  <c r="D238" i="2"/>
  <c r="K237" i="2"/>
  <c r="J237" i="2"/>
  <c r="H237" i="2"/>
  <c r="G237" i="2"/>
  <c r="E237" i="2"/>
  <c r="D237" i="2"/>
  <c r="K236" i="2"/>
  <c r="J236" i="2"/>
  <c r="H236" i="2"/>
  <c r="G236" i="2"/>
  <c r="E236" i="2"/>
  <c r="D236" i="2"/>
  <c r="I63" i="2"/>
  <c r="F62" i="2"/>
  <c r="C63" i="2"/>
  <c r="K235" i="2"/>
  <c r="J235" i="2"/>
  <c r="H235" i="2"/>
  <c r="G235" i="2"/>
  <c r="E235" i="2"/>
  <c r="D235" i="2"/>
  <c r="K234" i="2"/>
  <c r="J234" i="2"/>
  <c r="H234" i="2"/>
  <c r="G234" i="2"/>
  <c r="E234" i="2"/>
  <c r="D234" i="2"/>
  <c r="K233" i="2"/>
  <c r="J233" i="2"/>
  <c r="H233" i="2"/>
  <c r="G233" i="2"/>
  <c r="E233" i="2"/>
  <c r="D233" i="2"/>
  <c r="C55" i="2"/>
  <c r="C54" i="2"/>
  <c r="C53" i="2"/>
  <c r="C52" i="2"/>
  <c r="C51" i="2"/>
  <c r="C50" i="2"/>
  <c r="C49" i="2"/>
  <c r="E53" i="2" s="1"/>
  <c r="C48" i="2"/>
  <c r="C47" i="2"/>
  <c r="C46" i="2"/>
  <c r="C45" i="2"/>
  <c r="C44" i="2"/>
  <c r="C43" i="2"/>
  <c r="C42" i="2"/>
  <c r="C41" i="2"/>
  <c r="C37" i="2"/>
  <c r="E37" i="2" s="1"/>
  <c r="C40" i="2"/>
  <c r="C39" i="2"/>
  <c r="C38" i="2"/>
  <c r="C36" i="2"/>
  <c r="E36" i="2" s="1"/>
  <c r="C35" i="2"/>
  <c r="C34" i="2"/>
  <c r="E34" i="2" s="1"/>
  <c r="I12" i="2"/>
  <c r="I11" i="2"/>
  <c r="I10" i="2"/>
  <c r="I9" i="2"/>
  <c r="I8" i="2"/>
  <c r="I7" i="2"/>
  <c r="I6" i="2"/>
  <c r="J6" i="2" s="1"/>
  <c r="K6" i="2" s="1"/>
  <c r="F12" i="2"/>
  <c r="F11" i="2"/>
  <c r="F10" i="2"/>
  <c r="F9" i="2"/>
  <c r="F8" i="2"/>
  <c r="F7" i="2"/>
  <c r="F6" i="2"/>
  <c r="G6" i="2" s="1"/>
  <c r="H6" i="2" s="1"/>
  <c r="C11" i="2"/>
  <c r="C10" i="2"/>
  <c r="C9" i="2"/>
  <c r="C8" i="2"/>
  <c r="C7" i="2"/>
  <c r="C6" i="2"/>
  <c r="D6" i="2" s="1"/>
  <c r="E6" i="2" s="1"/>
  <c r="I62" i="2"/>
  <c r="F58" i="2"/>
  <c r="C62" i="2"/>
  <c r="K232" i="2"/>
  <c r="J232" i="2"/>
  <c r="H232" i="2"/>
  <c r="G232" i="2"/>
  <c r="E232" i="2"/>
  <c r="D232" i="2"/>
  <c r="K231" i="2"/>
  <c r="J231" i="2"/>
  <c r="H231" i="2"/>
  <c r="G231" i="2"/>
  <c r="E231" i="2"/>
  <c r="D231" i="2"/>
  <c r="K230" i="2"/>
  <c r="J230" i="2"/>
  <c r="H230" i="2"/>
  <c r="G230" i="2"/>
  <c r="E230" i="2"/>
  <c r="D230" i="2"/>
  <c r="I61" i="2"/>
  <c r="I60" i="2"/>
  <c r="F61" i="2"/>
  <c r="K229" i="2"/>
  <c r="J229" i="2"/>
  <c r="H229" i="2"/>
  <c r="G229" i="2"/>
  <c r="E229" i="2"/>
  <c r="D229" i="2"/>
  <c r="K228" i="2"/>
  <c r="J228" i="2"/>
  <c r="H228" i="2"/>
  <c r="G228" i="2"/>
  <c r="E228" i="2"/>
  <c r="D228" i="2"/>
  <c r="K227" i="2"/>
  <c r="J227" i="2"/>
  <c r="H227" i="2"/>
  <c r="G227" i="2"/>
  <c r="E227" i="2"/>
  <c r="D227" i="2"/>
  <c r="F56" i="2"/>
  <c r="C59" i="2"/>
  <c r="K226" i="2"/>
  <c r="J226" i="2"/>
  <c r="H226" i="2"/>
  <c r="G226" i="2"/>
  <c r="E226" i="2"/>
  <c r="D226" i="2"/>
  <c r="K225" i="2"/>
  <c r="J225" i="2"/>
  <c r="H225" i="2"/>
  <c r="G225" i="2"/>
  <c r="E225" i="2"/>
  <c r="D225" i="2"/>
  <c r="K224" i="2"/>
  <c r="J224" i="2"/>
  <c r="H224" i="2"/>
  <c r="G224" i="2"/>
  <c r="E224" i="2"/>
  <c r="D224" i="2"/>
  <c r="I59" i="2"/>
  <c r="F59" i="2"/>
  <c r="K223" i="2"/>
  <c r="J223" i="2"/>
  <c r="H223" i="2"/>
  <c r="G223" i="2"/>
  <c r="E223" i="2"/>
  <c r="D223" i="2"/>
  <c r="K222" i="2"/>
  <c r="J222" i="2"/>
  <c r="H222" i="2"/>
  <c r="G222" i="2"/>
  <c r="E222" i="2"/>
  <c r="D222" i="2"/>
  <c r="K221" i="2"/>
  <c r="J221" i="2"/>
  <c r="H221" i="2"/>
  <c r="G221" i="2"/>
  <c r="E221" i="2"/>
  <c r="D221" i="2"/>
  <c r="K220" i="2"/>
  <c r="J220" i="2"/>
  <c r="H220" i="2"/>
  <c r="G220" i="2"/>
  <c r="E220" i="2"/>
  <c r="D220" i="2"/>
  <c r="I58" i="2"/>
  <c r="C58" i="2"/>
  <c r="C57" i="2"/>
  <c r="K219" i="2"/>
  <c r="J219" i="2"/>
  <c r="H219" i="2"/>
  <c r="G219" i="2"/>
  <c r="E219" i="2"/>
  <c r="D219" i="2"/>
  <c r="K218" i="2"/>
  <c r="J218" i="2"/>
  <c r="H218" i="2"/>
  <c r="G218" i="2"/>
  <c r="E218" i="2"/>
  <c r="D218" i="2"/>
  <c r="I57" i="2"/>
  <c r="F57" i="2"/>
  <c r="K217" i="2"/>
  <c r="J217" i="2"/>
  <c r="H217" i="2"/>
  <c r="G217" i="2"/>
  <c r="E217" i="2"/>
  <c r="D217" i="2"/>
  <c r="K216" i="2"/>
  <c r="J216" i="2"/>
  <c r="H216" i="2"/>
  <c r="G216" i="2"/>
  <c r="E216" i="2"/>
  <c r="D216" i="2"/>
  <c r="K215" i="2"/>
  <c r="J215" i="2"/>
  <c r="H215" i="2"/>
  <c r="G215" i="2"/>
  <c r="E215" i="2"/>
  <c r="D215" i="2"/>
  <c r="I56" i="2"/>
  <c r="I52" i="2"/>
  <c r="C56" i="2"/>
  <c r="K214" i="2"/>
  <c r="J214" i="2"/>
  <c r="H214" i="2"/>
  <c r="G214" i="2"/>
  <c r="E214" i="2"/>
  <c r="D214" i="2"/>
  <c r="K213" i="2"/>
  <c r="J213" i="2"/>
  <c r="H213" i="2"/>
  <c r="G213" i="2"/>
  <c r="E213" i="2"/>
  <c r="D213" i="2"/>
  <c r="K212" i="2"/>
  <c r="J212" i="2"/>
  <c r="H212" i="2"/>
  <c r="G212" i="2"/>
  <c r="E212" i="2"/>
  <c r="D212" i="2"/>
  <c r="I55" i="2"/>
  <c r="I51" i="2"/>
  <c r="F55" i="2"/>
  <c r="F54" i="2"/>
  <c r="K211" i="2"/>
  <c r="J211" i="2"/>
  <c r="H211" i="2"/>
  <c r="G211" i="2"/>
  <c r="E211" i="2"/>
  <c r="D211" i="2"/>
  <c r="K210" i="2"/>
  <c r="J210" i="2"/>
  <c r="H210" i="2"/>
  <c r="G210" i="2"/>
  <c r="E210" i="2"/>
  <c r="D210" i="2"/>
  <c r="K209" i="2"/>
  <c r="J209" i="2"/>
  <c r="H209" i="2"/>
  <c r="G209" i="2"/>
  <c r="E209" i="2"/>
  <c r="D209" i="2"/>
  <c r="I54" i="2"/>
  <c r="K208" i="2"/>
  <c r="J208" i="2"/>
  <c r="H208" i="2"/>
  <c r="G208" i="2"/>
  <c r="E208" i="2"/>
  <c r="D208" i="2"/>
  <c r="K207" i="2"/>
  <c r="J207" i="2"/>
  <c r="H207" i="2"/>
  <c r="G207" i="2"/>
  <c r="E207" i="2"/>
  <c r="D207" i="2"/>
  <c r="K206" i="2"/>
  <c r="J206" i="2"/>
  <c r="H206" i="2"/>
  <c r="G206" i="2"/>
  <c r="E206" i="2"/>
  <c r="D206" i="2"/>
  <c r="I53" i="2"/>
  <c r="I49" i="2"/>
  <c r="F53" i="2"/>
  <c r="K205" i="2"/>
  <c r="J205" i="2"/>
  <c r="H205" i="2"/>
  <c r="G205" i="2"/>
  <c r="E205" i="2"/>
  <c r="D205" i="2"/>
  <c r="K204" i="2"/>
  <c r="J204" i="2"/>
  <c r="H204" i="2"/>
  <c r="G204" i="2"/>
  <c r="E204" i="2"/>
  <c r="D204" i="2"/>
  <c r="F52" i="2"/>
  <c r="K203" i="2"/>
  <c r="J203" i="2"/>
  <c r="H203" i="2"/>
  <c r="G203" i="2"/>
  <c r="E203" i="2"/>
  <c r="D203" i="2"/>
  <c r="K202" i="2"/>
  <c r="J202" i="2"/>
  <c r="H202" i="2"/>
  <c r="G202" i="2"/>
  <c r="E202" i="2"/>
  <c r="D202" i="2"/>
  <c r="K201" i="2"/>
  <c r="J201" i="2"/>
  <c r="H201" i="2"/>
  <c r="G201" i="2"/>
  <c r="E201" i="2"/>
  <c r="D201" i="2"/>
  <c r="K200" i="2"/>
  <c r="J200" i="2"/>
  <c r="H200" i="2"/>
  <c r="G200" i="2"/>
  <c r="E200" i="2"/>
  <c r="D200" i="2"/>
  <c r="I50" i="2"/>
  <c r="F51" i="2"/>
  <c r="F47" i="2"/>
  <c r="F46" i="2"/>
  <c r="K199" i="2"/>
  <c r="J199" i="2"/>
  <c r="H199" i="2"/>
  <c r="G199" i="2"/>
  <c r="E199" i="2"/>
  <c r="D199" i="2"/>
  <c r="K198" i="2"/>
  <c r="J198" i="2"/>
  <c r="H198" i="2"/>
  <c r="G198" i="2"/>
  <c r="E198" i="2"/>
  <c r="D198" i="2"/>
  <c r="K197" i="2"/>
  <c r="J197" i="2"/>
  <c r="H197" i="2"/>
  <c r="G197" i="2"/>
  <c r="E197" i="2"/>
  <c r="D197" i="2"/>
  <c r="I46" i="2"/>
  <c r="I42" i="2"/>
  <c r="F50" i="2"/>
  <c r="K196" i="2"/>
  <c r="J196" i="2"/>
  <c r="H196" i="2"/>
  <c r="G196" i="2"/>
  <c r="E196" i="2"/>
  <c r="D196" i="2"/>
  <c r="K195" i="2"/>
  <c r="J195" i="2"/>
  <c r="H195" i="2"/>
  <c r="G195" i="2"/>
  <c r="E195" i="2"/>
  <c r="D195" i="2"/>
  <c r="K194" i="2"/>
  <c r="J194" i="2"/>
  <c r="H194" i="2"/>
  <c r="G194" i="2"/>
  <c r="E194" i="2"/>
  <c r="D194" i="2"/>
  <c r="K193" i="2"/>
  <c r="J193" i="2"/>
  <c r="H193" i="2"/>
  <c r="G193" i="2"/>
  <c r="E193" i="2"/>
  <c r="D193" i="2"/>
  <c r="F49" i="2"/>
  <c r="F45" i="2"/>
  <c r="K192" i="2"/>
  <c r="J192" i="2"/>
  <c r="H192" i="2"/>
  <c r="G192" i="2"/>
  <c r="E192" i="2"/>
  <c r="D192" i="2"/>
  <c r="I48" i="2"/>
  <c r="I44" i="2"/>
  <c r="I47" i="2"/>
  <c r="I43" i="2"/>
  <c r="I45" i="2"/>
  <c r="I38" i="2"/>
  <c r="I34" i="2"/>
  <c r="K34" i="2" s="1"/>
  <c r="I41" i="2"/>
  <c r="I40" i="2"/>
  <c r="I39" i="2"/>
  <c r="I37" i="2"/>
  <c r="K37" i="2" s="1"/>
  <c r="I36" i="2"/>
  <c r="K36" i="2" s="1"/>
  <c r="I35" i="2"/>
  <c r="K35" i="2" s="1"/>
  <c r="F48" i="2"/>
  <c r="F43" i="2"/>
  <c r="F44" i="2"/>
  <c r="F39" i="2"/>
  <c r="F38" i="2"/>
  <c r="F42" i="2"/>
  <c r="F41" i="2"/>
  <c r="F40" i="2"/>
  <c r="F35" i="2"/>
  <c r="H35" i="2" s="1"/>
  <c r="F36" i="2"/>
  <c r="F34" i="2"/>
  <c r="F37" i="2"/>
  <c r="H37" i="2" s="1"/>
  <c r="K191" i="2"/>
  <c r="J191" i="2"/>
  <c r="H191" i="2"/>
  <c r="G191" i="2"/>
  <c r="E191" i="2"/>
  <c r="D191" i="2"/>
  <c r="K190" i="2"/>
  <c r="J190" i="2"/>
  <c r="K189" i="2"/>
  <c r="J189" i="2"/>
  <c r="H190" i="2"/>
  <c r="G190" i="2"/>
  <c r="H189" i="2"/>
  <c r="G189" i="2"/>
  <c r="E190" i="2"/>
  <c r="D190" i="2"/>
  <c r="E189" i="2"/>
  <c r="D189" i="2"/>
  <c r="K188" i="2"/>
  <c r="J188" i="2"/>
  <c r="K187" i="2"/>
  <c r="J187" i="2"/>
  <c r="K186" i="2"/>
  <c r="J186" i="2"/>
  <c r="K185" i="2"/>
  <c r="J185" i="2"/>
  <c r="H188" i="2"/>
  <c r="G188" i="2"/>
  <c r="H187" i="2"/>
  <c r="G187" i="2"/>
  <c r="H186" i="2"/>
  <c r="G186" i="2"/>
  <c r="E188" i="2"/>
  <c r="D188" i="2"/>
  <c r="E187" i="2"/>
  <c r="D187" i="2"/>
  <c r="E186" i="2"/>
  <c r="D186" i="2"/>
  <c r="H185" i="2"/>
  <c r="G185" i="2"/>
  <c r="E185" i="2"/>
  <c r="D185" i="2"/>
  <c r="K184" i="2"/>
  <c r="J184" i="2"/>
  <c r="K183" i="2"/>
  <c r="J183" i="2"/>
  <c r="K182" i="2"/>
  <c r="J182" i="2"/>
  <c r="H184" i="2"/>
  <c r="G184" i="2"/>
  <c r="H183" i="2"/>
  <c r="G183" i="2"/>
  <c r="H182" i="2"/>
  <c r="G182" i="2"/>
  <c r="E184" i="2"/>
  <c r="D184" i="2"/>
  <c r="E183" i="2"/>
  <c r="D183" i="2"/>
  <c r="E182" i="2"/>
  <c r="D182" i="2"/>
  <c r="J180" i="2"/>
  <c r="K180" i="2"/>
  <c r="J181" i="2"/>
  <c r="K181" i="2"/>
  <c r="G180" i="2"/>
  <c r="H180" i="2"/>
  <c r="G181" i="2"/>
  <c r="H181" i="2"/>
  <c r="D181" i="2"/>
  <c r="E181" i="2"/>
  <c r="J179" i="2"/>
  <c r="K179" i="2"/>
  <c r="G179" i="2"/>
  <c r="H179" i="2"/>
  <c r="D179" i="2"/>
  <c r="E179" i="2"/>
  <c r="D180" i="2"/>
  <c r="E180" i="2"/>
  <c r="J178" i="2"/>
  <c r="K178" i="2"/>
  <c r="G178" i="2"/>
  <c r="H178" i="2"/>
  <c r="D178" i="2"/>
  <c r="E178" i="2"/>
  <c r="J177" i="2"/>
  <c r="K177" i="2"/>
  <c r="G177" i="2"/>
  <c r="H177" i="2"/>
  <c r="D177" i="2"/>
  <c r="E177" i="2"/>
  <c r="J176" i="2"/>
  <c r="K176" i="2"/>
  <c r="G176" i="2"/>
  <c r="H176" i="2"/>
  <c r="E176" i="2"/>
  <c r="D176" i="2"/>
  <c r="D175" i="2"/>
  <c r="E175" i="2"/>
  <c r="K174" i="2"/>
  <c r="K175" i="2"/>
  <c r="J174" i="2"/>
  <c r="J175" i="2"/>
  <c r="H173" i="2"/>
  <c r="H174" i="2"/>
  <c r="H175" i="2"/>
  <c r="G173" i="2"/>
  <c r="G174" i="2"/>
  <c r="G175" i="2"/>
  <c r="E173" i="2"/>
  <c r="E174" i="2"/>
  <c r="D173" i="2"/>
  <c r="D174" i="2"/>
  <c r="J173" i="2"/>
  <c r="K173" i="2"/>
  <c r="J172" i="2"/>
  <c r="K172" i="2"/>
  <c r="G172" i="2"/>
  <c r="H172" i="2"/>
  <c r="D172" i="2"/>
  <c r="E172" i="2"/>
  <c r="K171" i="2"/>
  <c r="J171" i="2"/>
  <c r="K170" i="2"/>
  <c r="J170" i="2"/>
  <c r="H171" i="2"/>
  <c r="G171" i="2"/>
  <c r="H170" i="2"/>
  <c r="G170" i="2"/>
  <c r="D171" i="2"/>
  <c r="E171" i="2"/>
  <c r="D170" i="2"/>
  <c r="E170" i="2"/>
  <c r="J168" i="2"/>
  <c r="K168" i="2"/>
  <c r="J169" i="2"/>
  <c r="K169" i="2"/>
  <c r="G168" i="2"/>
  <c r="H168" i="2"/>
  <c r="G169" i="2"/>
  <c r="H169" i="2"/>
  <c r="D168" i="2"/>
  <c r="E168" i="2"/>
  <c r="D169" i="2"/>
  <c r="E169" i="2"/>
  <c r="J167" i="2"/>
  <c r="K167" i="2"/>
  <c r="G167" i="2"/>
  <c r="H167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D158" i="2"/>
  <c r="G158" i="2"/>
  <c r="H158" i="2"/>
  <c r="E158" i="2"/>
  <c r="J158" i="2"/>
  <c r="K158" i="2"/>
  <c r="J157" i="2"/>
  <c r="K157" i="2"/>
  <c r="G157" i="2"/>
  <c r="H157" i="2"/>
  <c r="D157" i="2"/>
  <c r="E157" i="2"/>
  <c r="K156" i="2"/>
  <c r="J156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E147" i="2"/>
  <c r="E148" i="2"/>
  <c r="E149" i="2"/>
  <c r="E150" i="2"/>
  <c r="E151" i="2"/>
  <c r="E152" i="2"/>
  <c r="E153" i="2"/>
  <c r="E154" i="2"/>
  <c r="E155" i="2"/>
  <c r="E156" i="2"/>
  <c r="E146" i="2"/>
  <c r="D147" i="2"/>
  <c r="D148" i="2"/>
  <c r="D149" i="2"/>
  <c r="D150" i="2"/>
  <c r="D151" i="2"/>
  <c r="D152" i="2"/>
  <c r="D153" i="2"/>
  <c r="D154" i="2"/>
  <c r="D155" i="2"/>
  <c r="D156" i="2"/>
  <c r="D146" i="2"/>
  <c r="E261" i="2"/>
  <c r="E257" i="2"/>
  <c r="H262" i="2"/>
  <c r="G259" i="2"/>
  <c r="F74" i="2"/>
  <c r="I74" i="2"/>
  <c r="K74" i="2" s="1"/>
  <c r="D286" i="2"/>
  <c r="C82" i="2"/>
  <c r="D82" i="2" s="1"/>
  <c r="G283" i="2"/>
  <c r="E287" i="2"/>
  <c r="G287" i="2"/>
  <c r="G281" i="2"/>
  <c r="J84" i="2"/>
  <c r="H294" i="2"/>
  <c r="C77" i="2"/>
  <c r="E77" i="2" s="1"/>
  <c r="C76" i="2"/>
  <c r="K259" i="2"/>
  <c r="I16" i="2"/>
  <c r="I15" i="2"/>
  <c r="D266" i="2"/>
  <c r="I17" i="2"/>
  <c r="H288" i="2"/>
  <c r="D292" i="2"/>
  <c r="G294" i="2"/>
  <c r="D251" i="2"/>
  <c r="F15" i="2"/>
  <c r="G15" i="2" s="1"/>
  <c r="H15" i="2" s="1"/>
  <c r="E263" i="2"/>
  <c r="C75" i="2"/>
  <c r="F77" i="2"/>
  <c r="H260" i="2"/>
  <c r="H256" i="2"/>
  <c r="E284" i="2"/>
  <c r="H276" i="2"/>
  <c r="G268" i="2"/>
  <c r="H285" i="2"/>
  <c r="K277" i="2"/>
  <c r="K286" i="2"/>
  <c r="K282" i="2"/>
  <c r="F82" i="2"/>
  <c r="H82" i="2" s="1"/>
  <c r="D293" i="2"/>
  <c r="E294" i="2"/>
  <c r="D249" i="2"/>
  <c r="I77" i="2"/>
  <c r="C80" i="2"/>
  <c r="H269" i="2"/>
  <c r="J267" i="2"/>
  <c r="E280" i="2"/>
  <c r="H293" i="2"/>
  <c r="K293" i="2"/>
  <c r="C74" i="2"/>
  <c r="D73" i="2"/>
  <c r="F75" i="2"/>
  <c r="G76" i="2" s="1"/>
  <c r="K83" i="2"/>
  <c r="I81" i="2"/>
  <c r="I78" i="2"/>
  <c r="D242" i="2"/>
  <c r="G243" i="2"/>
  <c r="J244" i="2"/>
  <c r="D253" i="2"/>
  <c r="H254" i="2"/>
  <c r="E255" i="2"/>
  <c r="K255" i="2"/>
  <c r="K257" i="2"/>
  <c r="H258" i="2"/>
  <c r="E259" i="2"/>
  <c r="K261" i="2"/>
  <c r="F71" i="2"/>
  <c r="G262" i="2"/>
  <c r="D263" i="2"/>
  <c r="J263" i="2"/>
  <c r="G264" i="2"/>
  <c r="D265" i="2"/>
  <c r="J265" i="2"/>
  <c r="F72" i="2"/>
  <c r="H76" i="2" s="1"/>
  <c r="I73" i="2"/>
  <c r="E270" i="2"/>
  <c r="K270" i="2"/>
  <c r="H271" i="2"/>
  <c r="D272" i="2"/>
  <c r="J272" i="2"/>
  <c r="D274" i="2"/>
  <c r="E275" i="2"/>
  <c r="C16" i="2"/>
  <c r="E278" i="2"/>
  <c r="K278" i="2"/>
  <c r="H279" i="2"/>
  <c r="K280" i="2"/>
  <c r="D282" i="2"/>
  <c r="J282" i="2"/>
  <c r="D284" i="2"/>
  <c r="J284" i="2"/>
  <c r="G285" i="2"/>
  <c r="J286" i="2"/>
  <c r="C79" i="2"/>
  <c r="K289" i="2"/>
  <c r="F81" i="2"/>
  <c r="H85" i="2" s="1"/>
  <c r="F17" i="2"/>
  <c r="G18" i="2" s="1"/>
  <c r="H18" i="2" s="1"/>
  <c r="D290" i="2"/>
  <c r="J292" i="2"/>
  <c r="D294" i="2"/>
  <c r="K294" i="2"/>
  <c r="D243" i="2"/>
  <c r="H245" i="2"/>
  <c r="E246" i="2"/>
  <c r="J248" i="2"/>
  <c r="G249" i="2"/>
  <c r="D250" i="2"/>
  <c r="G253" i="2"/>
  <c r="E254" i="2"/>
  <c r="K256" i="2"/>
  <c r="H257" i="2"/>
  <c r="E258" i="2"/>
  <c r="C71" i="2"/>
  <c r="J262" i="2"/>
  <c r="G263" i="2"/>
  <c r="D264" i="2"/>
  <c r="J266" i="2"/>
  <c r="G267" i="2"/>
  <c r="J268" i="2"/>
  <c r="K269" i="2"/>
  <c r="H270" i="2"/>
  <c r="E271" i="2"/>
  <c r="G272" i="2"/>
  <c r="J273" i="2"/>
  <c r="H275" i="2"/>
  <c r="K276" i="2"/>
  <c r="J281" i="2"/>
  <c r="D283" i="2"/>
  <c r="J283" i="2"/>
  <c r="D285" i="2"/>
  <c r="G286" i="2"/>
  <c r="I80" i="2"/>
  <c r="K84" i="2" s="1"/>
  <c r="H287" i="2"/>
  <c r="K288" i="2"/>
  <c r="G290" i="2"/>
  <c r="J291" i="2"/>
  <c r="G292" i="2"/>
  <c r="J294" i="2"/>
  <c r="K244" i="2"/>
  <c r="G255" i="2"/>
  <c r="D256" i="2"/>
  <c r="D260" i="2"/>
  <c r="K265" i="2"/>
  <c r="H266" i="2"/>
  <c r="D271" i="2"/>
  <c r="K272" i="2"/>
  <c r="E274" i="2"/>
  <c r="D279" i="2"/>
  <c r="G280" i="2"/>
  <c r="J288" i="2"/>
  <c r="H291" i="2"/>
  <c r="J83" i="2"/>
  <c r="H84" i="2"/>
  <c r="E304" i="2"/>
  <c r="E313" i="2"/>
  <c r="K315" i="2"/>
  <c r="J310" i="2"/>
  <c r="D313" i="2"/>
  <c r="D91" i="2"/>
  <c r="J94" i="2"/>
  <c r="E308" i="2"/>
  <c r="H309" i="2"/>
  <c r="K310" i="2"/>
  <c r="E312" i="2"/>
  <c r="H313" i="2"/>
  <c r="E318" i="2"/>
  <c r="G313" i="2"/>
  <c r="H36" i="2"/>
  <c r="K87" i="2"/>
  <c r="J87" i="2"/>
  <c r="D101" i="2"/>
  <c r="K97" i="2"/>
  <c r="D100" i="2"/>
  <c r="E48" i="2"/>
  <c r="E49" i="2"/>
  <c r="K72" i="2"/>
  <c r="G22" i="2"/>
  <c r="H22" i="2" s="1"/>
  <c r="D9" i="2"/>
  <c r="E9" i="2" s="1"/>
  <c r="D21" i="2"/>
  <c r="E21" i="2" s="1"/>
  <c r="J105" i="2"/>
  <c r="G85" i="2"/>
  <c r="D94" i="2"/>
  <c r="D20" i="2"/>
  <c r="E20" i="2" s="1"/>
  <c r="G40" i="2" l="1"/>
  <c r="J64" i="2"/>
  <c r="G47" i="2"/>
  <c r="J56" i="2"/>
  <c r="D10" i="2"/>
  <c r="E10" i="2" s="1"/>
  <c r="G8" i="2"/>
  <c r="H8" i="2" s="1"/>
  <c r="G12" i="2"/>
  <c r="H12" i="2" s="1"/>
  <c r="D39" i="2"/>
  <c r="G11" i="2"/>
  <c r="H11" i="2" s="1"/>
  <c r="K91" i="2"/>
  <c r="G90" i="2"/>
  <c r="E100" i="2"/>
  <c r="J39" i="2"/>
  <c r="E109" i="2"/>
  <c r="D106" i="2"/>
  <c r="H109" i="2"/>
  <c r="G106" i="2"/>
  <c r="G43" i="2"/>
  <c r="J106" i="2"/>
  <c r="K109" i="2"/>
  <c r="J9" i="2"/>
  <c r="K9" i="2" s="1"/>
  <c r="E85" i="2"/>
  <c r="J97" i="2"/>
  <c r="H102" i="2"/>
  <c r="J23" i="2"/>
  <c r="K23" i="2" s="1"/>
  <c r="H89" i="2"/>
  <c r="D79" i="2"/>
  <c r="J46" i="2"/>
  <c r="D42" i="2"/>
  <c r="D46" i="2"/>
  <c r="D50" i="2"/>
  <c r="D54" i="2"/>
  <c r="D13" i="2"/>
  <c r="E13" i="2" s="1"/>
  <c r="H67" i="2"/>
  <c r="E69" i="2"/>
  <c r="J67" i="2"/>
  <c r="D18" i="2"/>
  <c r="E18" i="2" s="1"/>
  <c r="J86" i="2"/>
  <c r="G89" i="2"/>
  <c r="H98" i="2"/>
  <c r="E95" i="2"/>
  <c r="J22" i="2"/>
  <c r="K22" i="2" s="1"/>
  <c r="J65" i="2"/>
  <c r="J13" i="2"/>
  <c r="K13" i="2" s="1"/>
  <c r="D14" i="2"/>
  <c r="E14" i="2" s="1"/>
  <c r="D86" i="2"/>
  <c r="H96" i="2"/>
  <c r="D104" i="2"/>
  <c r="D89" i="2"/>
  <c r="K41" i="2"/>
  <c r="E73" i="2"/>
  <c r="H80" i="2"/>
  <c r="E94" i="2"/>
  <c r="E45" i="2"/>
  <c r="J63" i="2"/>
  <c r="K68" i="2"/>
  <c r="G102" i="2"/>
  <c r="D60" i="2"/>
  <c r="D69" i="2"/>
  <c r="K70" i="2"/>
  <c r="E72" i="2"/>
  <c r="J96" i="2"/>
  <c r="E101" i="2"/>
  <c r="J98" i="2"/>
  <c r="E98" i="2"/>
  <c r="K101" i="2"/>
  <c r="D102" i="2"/>
  <c r="G103" i="2"/>
  <c r="J73" i="2"/>
  <c r="D81" i="2"/>
  <c r="E76" i="2"/>
  <c r="K52" i="2"/>
  <c r="K53" i="2"/>
  <c r="E57" i="2"/>
  <c r="J59" i="2"/>
  <c r="D41" i="2"/>
  <c r="D61" i="2"/>
  <c r="G14" i="2"/>
  <c r="H14" i="2" s="1"/>
  <c r="G80" i="2"/>
  <c r="G84" i="2"/>
  <c r="J19" i="2"/>
  <c r="K19" i="2" s="1"/>
  <c r="K90" i="2"/>
  <c r="H99" i="2"/>
  <c r="G54" i="2"/>
  <c r="J57" i="2"/>
  <c r="J44" i="2"/>
  <c r="E71" i="2"/>
  <c r="K82" i="2"/>
  <c r="E78" i="2"/>
  <c r="E63" i="2"/>
  <c r="E83" i="2"/>
  <c r="K39" i="2"/>
  <c r="E54" i="2"/>
  <c r="G55" i="2"/>
  <c r="E66" i="2"/>
  <c r="D74" i="2"/>
  <c r="J18" i="2"/>
  <c r="K18" i="2" s="1"/>
  <c r="H47" i="2"/>
  <c r="J47" i="2"/>
  <c r="H54" i="2"/>
  <c r="K57" i="2"/>
  <c r="D56" i="2"/>
  <c r="G73" i="2"/>
  <c r="E46" i="2"/>
  <c r="H51" i="2"/>
  <c r="K60" i="2"/>
  <c r="E81" i="2"/>
  <c r="G72" i="2"/>
  <c r="K66" i="2"/>
  <c r="E74" i="2"/>
  <c r="D95" i="2"/>
  <c r="G49" i="2"/>
  <c r="K46" i="2"/>
  <c r="J12" i="2"/>
  <c r="K12" i="2" s="1"/>
  <c r="D45" i="2"/>
  <c r="D49" i="2"/>
  <c r="D53" i="2"/>
  <c r="H55" i="2"/>
  <c r="H88" i="2"/>
  <c r="E38" i="2"/>
  <c r="D75" i="2"/>
  <c r="G56" i="2"/>
  <c r="D64" i="2"/>
  <c r="D65" i="2"/>
  <c r="K47" i="2"/>
  <c r="G17" i="2"/>
  <c r="H17" i="2" s="1"/>
  <c r="E62" i="2"/>
  <c r="E90" i="2"/>
  <c r="H77" i="2"/>
  <c r="G74" i="2"/>
  <c r="G36" i="2"/>
  <c r="H42" i="2"/>
  <c r="D58" i="2"/>
  <c r="K61" i="2"/>
  <c r="G59" i="2"/>
  <c r="G9" i="2"/>
  <c r="H9" i="2" s="1"/>
  <c r="E43" i="2"/>
  <c r="E47" i="2"/>
  <c r="D52" i="2"/>
  <c r="E59" i="2"/>
  <c r="G62" i="2"/>
  <c r="H65" i="2"/>
  <c r="H64" i="2"/>
  <c r="G70" i="2"/>
  <c r="J71" i="2"/>
  <c r="K76" i="2"/>
  <c r="G79" i="2"/>
  <c r="D85" i="2"/>
  <c r="D19" i="2"/>
  <c r="E19" i="2" s="1"/>
  <c r="G86" i="2"/>
  <c r="E89" i="2"/>
  <c r="J91" i="2"/>
  <c r="G91" i="2"/>
  <c r="D93" i="2"/>
  <c r="J92" i="2"/>
  <c r="G98" i="2"/>
  <c r="J20" i="2"/>
  <c r="K20" i="2" s="1"/>
  <c r="D22" i="2"/>
  <c r="E22" i="2" s="1"/>
  <c r="E103" i="2"/>
  <c r="K103" i="2"/>
  <c r="G105" i="2"/>
  <c r="G23" i="2"/>
  <c r="H23" i="2" s="1"/>
  <c r="K95" i="2"/>
  <c r="K85" i="2"/>
  <c r="H73" i="2"/>
  <c r="E75" i="2"/>
  <c r="K99" i="2"/>
  <c r="D70" i="2"/>
  <c r="H59" i="2"/>
  <c r="G16" i="2"/>
  <c r="H16" i="2" s="1"/>
  <c r="H105" i="2"/>
  <c r="E42" i="2"/>
  <c r="D47" i="2"/>
  <c r="G51" i="2"/>
  <c r="K51" i="2"/>
  <c r="D7" i="2"/>
  <c r="E7" i="2" s="1"/>
  <c r="K69" i="2"/>
  <c r="G82" i="2"/>
  <c r="K96" i="2"/>
  <c r="D17" i="2"/>
  <c r="E17" i="2" s="1"/>
  <c r="K64" i="2"/>
  <c r="D96" i="2"/>
  <c r="K38" i="2"/>
  <c r="H62" i="2"/>
  <c r="E93" i="2"/>
  <c r="D90" i="2"/>
  <c r="D59" i="2"/>
  <c r="E50" i="2"/>
  <c r="H43" i="2"/>
  <c r="K43" i="2"/>
  <c r="J38" i="2"/>
  <c r="G52" i="2"/>
  <c r="K59" i="2"/>
  <c r="G57" i="2"/>
  <c r="K58" i="2"/>
  <c r="K63" i="2"/>
  <c r="H60" i="2"/>
  <c r="E67" i="2"/>
  <c r="K89" i="2"/>
  <c r="G20" i="2"/>
  <c r="H20" i="2" s="1"/>
  <c r="H100" i="2"/>
  <c r="J102" i="2"/>
  <c r="E102" i="2"/>
  <c r="J37" i="2"/>
  <c r="D97" i="2"/>
  <c r="J66" i="2"/>
  <c r="K98" i="2"/>
  <c r="J95" i="2"/>
  <c r="J60" i="2"/>
  <c r="G81" i="2"/>
  <c r="E70" i="2"/>
  <c r="E68" i="2"/>
  <c r="H71" i="2"/>
  <c r="K54" i="2"/>
  <c r="D12" i="2"/>
  <c r="E12" i="2" s="1"/>
  <c r="J10" i="2"/>
  <c r="K10" i="2" s="1"/>
  <c r="E39" i="2"/>
  <c r="D43" i="2"/>
  <c r="E65" i="2"/>
  <c r="E58" i="2"/>
  <c r="K102" i="2"/>
  <c r="E79" i="2"/>
  <c r="J61" i="2"/>
  <c r="E64" i="2"/>
  <c r="J85" i="2"/>
  <c r="K73" i="2"/>
  <c r="D34" i="2"/>
  <c r="G95" i="2"/>
  <c r="J34" i="2"/>
  <c r="E92" i="2"/>
  <c r="J93" i="2"/>
  <c r="D51" i="2"/>
  <c r="G35" i="2"/>
  <c r="G44" i="2"/>
  <c r="K40" i="2"/>
  <c r="K49" i="2"/>
  <c r="J49" i="2"/>
  <c r="H58" i="2"/>
  <c r="G37" i="2"/>
  <c r="H94" i="2"/>
  <c r="J70" i="2"/>
  <c r="E86" i="2"/>
  <c r="E51" i="2"/>
  <c r="E35" i="2"/>
  <c r="H41" i="2"/>
  <c r="G50" i="2"/>
  <c r="G46" i="2"/>
  <c r="J53" i="2"/>
  <c r="D8" i="2"/>
  <c r="E8" i="2" s="1"/>
  <c r="G10" i="2"/>
  <c r="H10" i="2" s="1"/>
  <c r="J7" i="2"/>
  <c r="K7" i="2" s="1"/>
  <c r="H66" i="2"/>
  <c r="H68" i="2"/>
  <c r="J14" i="2"/>
  <c r="K14" i="2" s="1"/>
  <c r="D15" i="2"/>
  <c r="E15" i="2" s="1"/>
  <c r="K75" i="2"/>
  <c r="J76" i="2"/>
  <c r="H83" i="2"/>
  <c r="D87" i="2"/>
  <c r="J89" i="2"/>
  <c r="G94" i="2"/>
  <c r="G100" i="2"/>
  <c r="J101" i="2"/>
  <c r="D105" i="2"/>
  <c r="D24" i="2"/>
  <c r="E24" i="2" s="1"/>
  <c r="G21" i="2"/>
  <c r="H21" i="2" s="1"/>
  <c r="E97" i="2"/>
  <c r="K105" i="2"/>
  <c r="E99" i="2"/>
  <c r="J68" i="2"/>
  <c r="J69" i="2"/>
  <c r="J54" i="2"/>
  <c r="D40" i="2"/>
  <c r="J81" i="2"/>
  <c r="G96" i="2"/>
  <c r="G77" i="2"/>
  <c r="J74" i="2"/>
  <c r="G101" i="2"/>
  <c r="J80" i="2"/>
  <c r="D80" i="2"/>
  <c r="K67" i="2"/>
  <c r="J51" i="2"/>
  <c r="D76" i="2"/>
  <c r="K65" i="2"/>
  <c r="D35" i="2"/>
  <c r="D57" i="2"/>
  <c r="J50" i="2"/>
  <c r="G38" i="2"/>
  <c r="J99" i="2"/>
  <c r="J8" i="2"/>
  <c r="K8" i="2" s="1"/>
  <c r="D98" i="2"/>
  <c r="D11" i="2"/>
  <c r="E11" i="2" s="1"/>
  <c r="K81" i="2"/>
  <c r="D62" i="2"/>
  <c r="K42" i="2"/>
  <c r="H69" i="2"/>
  <c r="E60" i="2"/>
  <c r="H92" i="2"/>
  <c r="K50" i="2"/>
  <c r="K93" i="2"/>
  <c r="D84" i="2"/>
  <c r="J62" i="2"/>
  <c r="D44" i="2"/>
  <c r="D48" i="2"/>
  <c r="E52" i="2"/>
  <c r="D36" i="2"/>
  <c r="G63" i="2"/>
  <c r="E55" i="2"/>
  <c r="D71" i="2"/>
  <c r="K77" i="2"/>
  <c r="J36" i="2"/>
  <c r="D99" i="2"/>
  <c r="G39" i="2"/>
  <c r="J35" i="2"/>
  <c r="E61" i="2"/>
  <c r="H39" i="2"/>
  <c r="E80" i="2"/>
  <c r="D72" i="2"/>
  <c r="G88" i="2"/>
  <c r="H38" i="2"/>
  <c r="J52" i="2"/>
  <c r="J41" i="2"/>
  <c r="J82" i="2"/>
  <c r="H40" i="2"/>
  <c r="J17" i="2"/>
  <c r="K17" i="2" s="1"/>
  <c r="D55" i="2"/>
  <c r="G24" i="2"/>
  <c r="H24" i="2" s="1"/>
  <c r="J21" i="2"/>
  <c r="K21" i="2" s="1"/>
  <c r="H78" i="2"/>
  <c r="H86" i="2"/>
  <c r="D37" i="2"/>
  <c r="D23" i="2"/>
  <c r="E23" i="2" s="1"/>
  <c r="K44" i="2"/>
  <c r="G66" i="2"/>
  <c r="H101" i="2"/>
  <c r="J104" i="2"/>
  <c r="J103" i="2"/>
  <c r="H57" i="2"/>
  <c r="D68" i="2"/>
  <c r="G78" i="2"/>
  <c r="K100" i="2"/>
  <c r="E41" i="2"/>
  <c r="E87" i="2"/>
  <c r="G61" i="2"/>
  <c r="E56" i="2"/>
  <c r="J100" i="2"/>
  <c r="J88" i="2"/>
  <c r="G99" i="2"/>
  <c r="G60" i="2"/>
  <c r="K94" i="2"/>
  <c r="J11" i="2"/>
  <c r="K11" i="2" s="1"/>
  <c r="J48" i="2"/>
  <c r="E96" i="2"/>
  <c r="G97" i="2"/>
  <c r="G34" i="2"/>
  <c r="J40" i="2"/>
  <c r="D88" i="2"/>
  <c r="K92" i="2"/>
  <c r="D92" i="2"/>
  <c r="G7" i="2"/>
  <c r="H7" i="2" s="1"/>
  <c r="G68" i="2"/>
  <c r="H56" i="2"/>
  <c r="H48" i="2"/>
  <c r="H90" i="2"/>
  <c r="E82" i="2"/>
  <c r="H34" i="2"/>
  <c r="K79" i="2"/>
  <c r="J15" i="2"/>
  <c r="K15" i="2" s="1"/>
  <c r="D78" i="2"/>
  <c r="J75" i="2"/>
  <c r="E40" i="2"/>
  <c r="G64" i="2"/>
  <c r="H74" i="2"/>
  <c r="E44" i="2"/>
  <c r="H91" i="2"/>
  <c r="H72" i="2"/>
  <c r="E105" i="2"/>
  <c r="J79" i="2"/>
  <c r="G75" i="2"/>
  <c r="H104" i="2"/>
  <c r="D103" i="2"/>
  <c r="K55" i="2"/>
  <c r="K56" i="2"/>
  <c r="J55" i="2"/>
  <c r="H97" i="2"/>
  <c r="K45" i="2"/>
  <c r="K48" i="2"/>
  <c r="H53" i="2"/>
  <c r="H45" i="2"/>
  <c r="H103" i="2"/>
  <c r="H95" i="2"/>
  <c r="K78" i="2"/>
  <c r="K88" i="2"/>
  <c r="J43" i="2"/>
  <c r="J16" i="2"/>
  <c r="K16" i="2" s="1"/>
  <c r="G53" i="2"/>
  <c r="H44" i="2"/>
  <c r="J90" i="2"/>
  <c r="G87" i="2"/>
  <c r="G92" i="2"/>
  <c r="H52" i="2"/>
  <c r="H93" i="2"/>
  <c r="D67" i="2"/>
  <c r="G45" i="2"/>
  <c r="J77" i="2"/>
  <c r="J72" i="2"/>
  <c r="D38" i="2"/>
  <c r="H46" i="2"/>
  <c r="G48" i="2"/>
  <c r="G104" i="2"/>
  <c r="J58" i="2"/>
  <c r="G83" i="2"/>
  <c r="K104" i="2"/>
  <c r="G58" i="2"/>
  <c r="K71" i="2"/>
  <c r="G69" i="2"/>
  <c r="H50" i="2"/>
  <c r="D77" i="2"/>
  <c r="D83" i="2"/>
  <c r="G67" i="2"/>
  <c r="H61" i="2"/>
  <c r="H49" i="2"/>
  <c r="G41" i="2"/>
  <c r="J42" i="2"/>
  <c r="K62" i="2"/>
  <c r="J45" i="2"/>
  <c r="G42" i="2"/>
  <c r="G93" i="2"/>
  <c r="K80" i="2"/>
  <c r="H70" i="2"/>
  <c r="D16" i="2"/>
  <c r="E16" i="2" s="1"/>
  <c r="G71" i="2"/>
  <c r="J24" i="2"/>
  <c r="K24" i="2" s="1"/>
  <c r="H81" i="2"/>
  <c r="H75" i="2"/>
  <c r="H63" i="2"/>
  <c r="G13" i="2"/>
  <c r="H13" i="2" s="1"/>
  <c r="G65" i="2"/>
  <c r="H87" i="2"/>
  <c r="E91" i="2"/>
  <c r="E104" i="2"/>
  <c r="H79" i="2"/>
  <c r="E84" i="2"/>
  <c r="J78" i="2"/>
  <c r="D63" i="2"/>
  <c r="G19" i="2"/>
  <c r="H19" i="2" s="1"/>
  <c r="E88" i="2"/>
</calcChain>
</file>

<file path=xl/sharedStrings.xml><?xml version="1.0" encoding="utf-8"?>
<sst xmlns="http://schemas.openxmlformats.org/spreadsheetml/2006/main" count="424" uniqueCount="34">
  <si>
    <t>I</t>
  </si>
  <si>
    <t>II</t>
  </si>
  <si>
    <t>III</t>
  </si>
  <si>
    <t>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</si>
  <si>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</si>
  <si>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</si>
  <si>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</si>
  <si>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</si>
  <si>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</si>
  <si>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</si>
  <si>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</si>
  <si>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</si>
  <si>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</si>
  <si>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</si>
  <si>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</si>
  <si>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</si>
  <si>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Los datos trimestrales y anuales son suma de los valores mensuales.</t>
  </si>
  <si>
    <t>Fuente: Departamento de Aduanas e Impuestos especiales</t>
  </si>
  <si>
    <t>PERIODO</t>
  </si>
  <si>
    <t>MILLONES DE EUROS</t>
  </si>
  <si>
    <t>TOTAL DE IMPORTACIONES</t>
  </si>
  <si>
    <t>IMPORTACIONES DEL RESTO DEL MUNDO</t>
  </si>
  <si>
    <t>Comercio Exterior de Navarra.  Importaciones por Áreas Geográficas</t>
  </si>
  <si>
    <t>% VARIACIÓN SOBRE EL PERIODO ANTERIOR</t>
  </si>
  <si>
    <t>% VARIACIÓN SOBRE EL MISMO PERIODO AÑO ANTERIOR</t>
  </si>
  <si>
    <t>Fuente: Departamento de Aduanas e Impuestos Especiales</t>
  </si>
  <si>
    <t>Octubre*</t>
  </si>
  <si>
    <t>Noviembre*</t>
  </si>
  <si>
    <t>VARIACIÓN SOBRE EL MISMO PERIODO AÑO ANTERIOR</t>
  </si>
  <si>
    <t>%VARIACIÓN SOBRE EL MISMO PERIODO AÑO ANTERIOR</t>
  </si>
  <si>
    <t>ACUMULADO DEL AÑO</t>
  </si>
  <si>
    <t>*: Los datos del periodo 1999-2001 (inclusive) corresponden a UE-15</t>
  </si>
  <si>
    <t>IMPORTACIONES DE LA UNIÓN EUROPEA (UE-27*, excepto España)</t>
  </si>
  <si>
    <t>Los datos de 2021 y 2022 son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</si>
</sst>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\ _P_t_a_-;_-@_-"/>
    <numFmt numFmtId="165" formatCode="#,##0.0"/>
    <numFmt numFmtId="166" formatCode="0.0"/>
    <numFmt numFmtId="167" formatCode="_-* #,##0.00\ _P_t_a_-;\-* #,##0.00\ _P_t_a_-;_-* &quot;-&quot;\ _P_t_a_-;_-@_-"/>
    <numFmt numFmtId="168" formatCode="_-* #,##0.00\ _P_t_a_-;\-* #,##0.00\ _P_t_a_-;_-* &quot;-&quot;??\ _P_t_a_-;_-@_-"/>
    <numFmt numFmtId="169" formatCode="_-* #,##0.00\ [$€-1]_-;\-* #,##0.00\ [$€-1]_-;_-* &quot;-&quot;??\ [$€-1]_-"/>
  </numFmts>
  <fonts count="30" x14ac:knownFonts="1">
    <font>
      <sz val="9"/>
      <name val="Arial Narrow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sz val="7"/>
      <color indexed="63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3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55"/>
      </left>
      <right/>
      <top style="medium">
        <color theme="1"/>
      </top>
      <bottom style="thin">
        <color indexed="55"/>
      </bottom>
      <diagonal/>
    </border>
    <border>
      <left/>
      <right/>
      <top style="medium">
        <color theme="1"/>
      </top>
      <bottom style="thin">
        <color indexed="55"/>
      </bottom>
      <diagonal/>
    </border>
    <border>
      <left/>
      <right/>
      <top style="medium">
        <color theme="1"/>
      </top>
      <bottom/>
      <diagonal/>
    </border>
    <border>
      <left/>
      <right style="thin">
        <color indexed="55"/>
      </right>
      <top style="medium">
        <color theme="1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 style="thin">
        <color indexed="55"/>
      </right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medium">
        <color theme="1"/>
      </top>
      <bottom style="thin">
        <color indexed="5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55"/>
      </top>
      <bottom style="thin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auto="1"/>
      </bottom>
      <diagonal/>
    </border>
  </borders>
  <cellStyleXfs count="142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8" applyNumberFormat="0" applyFill="0" applyAlignment="0" applyProtection="0"/>
    <xf numFmtId="0" fontId="12" fillId="0" borderId="29" applyNumberFormat="0" applyFill="0" applyAlignment="0" applyProtection="0"/>
    <xf numFmtId="0" fontId="13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31" applyNumberFormat="0" applyAlignment="0" applyProtection="0"/>
    <xf numFmtId="0" fontId="18" fillId="9" borderId="32" applyNumberFormat="0" applyAlignment="0" applyProtection="0"/>
    <xf numFmtId="0" fontId="19" fillId="9" borderId="31" applyNumberFormat="0" applyAlignment="0" applyProtection="0"/>
    <xf numFmtId="0" fontId="20" fillId="0" borderId="33" applyNumberFormat="0" applyFill="0" applyAlignment="0" applyProtection="0"/>
    <xf numFmtId="0" fontId="21" fillId="10" borderId="3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6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9" fillId="0" borderId="0"/>
    <xf numFmtId="0" fontId="1" fillId="0" borderId="0"/>
    <xf numFmtId="0" fontId="27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 applyFont="0" applyFill="0" applyBorder="0" applyAlignment="0" applyProtection="0"/>
    <xf numFmtId="0" fontId="1" fillId="0" borderId="0"/>
    <xf numFmtId="0" fontId="1" fillId="11" borderId="35" applyNumberFormat="0" applyFont="0" applyAlignment="0" applyProtection="0"/>
    <xf numFmtId="168" fontId="28" fillId="0" borderId="0" applyFont="0" applyFill="0" applyBorder="0" applyAlignment="0" applyProtection="0"/>
  </cellStyleXfs>
  <cellXfs count="94">
    <xf numFmtId="0" fontId="0" fillId="0" borderId="0" xfId="0"/>
    <xf numFmtId="0" fontId="3" fillId="4" borderId="0" xfId="0" applyFont="1" applyFill="1" applyBorder="1" applyAlignment="1"/>
    <xf numFmtId="0" fontId="0" fillId="4" borderId="0" xfId="0" applyFill="1"/>
    <xf numFmtId="0" fontId="6" fillId="4" borderId="0" xfId="0" applyFont="1" applyFill="1" applyBorder="1" applyAlignment="1"/>
    <xf numFmtId="0" fontId="5" fillId="4" borderId="0" xfId="0" applyFont="1" applyFill="1"/>
    <xf numFmtId="0" fontId="8" fillId="0" borderId="0" xfId="0" applyFont="1" applyBorder="1" applyAlignment="1">
      <alignment horizontal="left" vertical="center"/>
    </xf>
    <xf numFmtId="0" fontId="9" fillId="4" borderId="0" xfId="0" applyFont="1" applyFill="1" applyBorder="1"/>
    <xf numFmtId="165" fontId="7" fillId="2" borderId="1" xfId="1" applyNumberFormat="1" applyFont="1" applyFill="1" applyBorder="1"/>
    <xf numFmtId="165" fontId="7" fillId="2" borderId="0" xfId="1" applyNumberFormat="1" applyFont="1" applyFill="1" applyBorder="1"/>
    <xf numFmtId="165" fontId="7" fillId="2" borderId="2" xfId="1" applyNumberFormat="1" applyFont="1" applyFill="1" applyBorder="1"/>
    <xf numFmtId="0" fontId="7" fillId="2" borderId="0" xfId="0" applyFont="1" applyFill="1" applyBorder="1"/>
    <xf numFmtId="0" fontId="7" fillId="2" borderId="3" xfId="0" applyFont="1" applyFill="1" applyBorder="1"/>
    <xf numFmtId="165" fontId="7" fillId="2" borderId="4" xfId="1" applyNumberFormat="1" applyFont="1" applyFill="1" applyBorder="1"/>
    <xf numFmtId="165" fontId="7" fillId="2" borderId="3" xfId="1" applyNumberFormat="1" applyFont="1" applyFill="1" applyBorder="1"/>
    <xf numFmtId="165" fontId="7" fillId="2" borderId="5" xfId="1" applyNumberFormat="1" applyFont="1" applyFill="1" applyBorder="1"/>
    <xf numFmtId="3" fontId="7" fillId="2" borderId="0" xfId="0" applyNumberFormat="1" applyFont="1" applyFill="1" applyBorder="1" applyAlignment="1">
      <alignment horizontal="righ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right" vertical="center"/>
    </xf>
    <xf numFmtId="166" fontId="7" fillId="2" borderId="0" xfId="0" applyNumberFormat="1" applyFont="1" applyFill="1" applyBorder="1" applyAlignment="1">
      <alignment horizontal="right" vertical="center"/>
    </xf>
    <xf numFmtId="166" fontId="7" fillId="2" borderId="4" xfId="0" applyNumberFormat="1" applyFont="1" applyFill="1" applyBorder="1" applyAlignment="1">
      <alignment horizontal="right" vertical="center"/>
    </xf>
    <xf numFmtId="166" fontId="7" fillId="2" borderId="3" xfId="0" applyNumberFormat="1" applyFont="1" applyFill="1" applyBorder="1" applyAlignment="1">
      <alignment horizontal="right" vertical="center"/>
    </xf>
    <xf numFmtId="165" fontId="7" fillId="2" borderId="6" xfId="0" applyNumberFormat="1" applyFont="1" applyFill="1" applyBorder="1" applyAlignment="1">
      <alignment horizontal="right" vertical="center"/>
    </xf>
    <xf numFmtId="165" fontId="7" fillId="2" borderId="6" xfId="1" applyNumberFormat="1" applyFont="1" applyFill="1" applyBorder="1" applyAlignment="1">
      <alignment vertical="center"/>
    </xf>
    <xf numFmtId="165" fontId="7" fillId="2" borderId="7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4" borderId="0" xfId="0" applyFont="1" applyFill="1" applyBorder="1"/>
    <xf numFmtId="167" fontId="6" fillId="4" borderId="0" xfId="1" applyNumberFormat="1" applyFont="1" applyFill="1" applyBorder="1"/>
    <xf numFmtId="166" fontId="6" fillId="4" borderId="0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 applyProtection="1">
      <alignment vertical="center"/>
      <protection locked="0"/>
    </xf>
    <xf numFmtId="3" fontId="2" fillId="0" borderId="0" xfId="0" applyNumberFormat="1" applyFont="1" applyBorder="1"/>
    <xf numFmtId="0" fontId="2" fillId="4" borderId="0" xfId="0" applyFont="1" applyFill="1" applyBorder="1"/>
    <xf numFmtId="3" fontId="6" fillId="4" borderId="15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2" borderId="21" xfId="0" applyFont="1" applyFill="1" applyBorder="1"/>
    <xf numFmtId="165" fontId="7" fillId="2" borderId="22" xfId="1" applyNumberFormat="1" applyFont="1" applyFill="1" applyBorder="1"/>
    <xf numFmtId="165" fontId="7" fillId="2" borderId="21" xfId="1" applyNumberFormat="1" applyFont="1" applyFill="1" applyBorder="1"/>
    <xf numFmtId="165" fontId="7" fillId="2" borderId="23" xfId="1" applyNumberFormat="1" applyFont="1" applyFill="1" applyBorder="1"/>
    <xf numFmtId="0" fontId="7" fillId="2" borderId="23" xfId="0" applyFont="1" applyFill="1" applyBorder="1"/>
    <xf numFmtId="0" fontId="7" fillId="2" borderId="21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166" fontId="7" fillId="2" borderId="21" xfId="0" applyNumberFormat="1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left" vertical="center" wrapText="1"/>
    </xf>
    <xf numFmtId="166" fontId="7" fillId="2" borderId="25" xfId="0" applyNumberFormat="1" applyFont="1" applyFill="1" applyBorder="1" applyAlignment="1">
      <alignment horizontal="right" vertical="center"/>
    </xf>
    <xf numFmtId="165" fontId="7" fillId="2" borderId="25" xfId="1" applyNumberFormat="1" applyFont="1" applyFill="1" applyBorder="1"/>
    <xf numFmtId="165" fontId="7" fillId="2" borderId="24" xfId="1" applyNumberFormat="1" applyFont="1" applyFill="1" applyBorder="1"/>
    <xf numFmtId="165" fontId="7" fillId="2" borderId="6" xfId="1" applyNumberFormat="1" applyFont="1" applyFill="1" applyBorder="1"/>
    <xf numFmtId="165" fontId="7" fillId="2" borderId="7" xfId="1" applyNumberFormat="1" applyFont="1" applyFill="1" applyBorder="1"/>
    <xf numFmtId="166" fontId="7" fillId="2" borderId="6" xfId="0" applyNumberFormat="1" applyFont="1" applyFill="1" applyBorder="1" applyAlignment="1">
      <alignment horizontal="right" vertical="center"/>
    </xf>
    <xf numFmtId="165" fontId="7" fillId="2" borderId="21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165" fontId="7" fillId="2" borderId="25" xfId="0" applyNumberFormat="1" applyFont="1" applyFill="1" applyBorder="1" applyAlignment="1">
      <alignment horizontal="right" vertical="center"/>
    </xf>
    <xf numFmtId="165" fontId="7" fillId="2" borderId="26" xfId="0" applyNumberFormat="1" applyFont="1" applyFill="1" applyBorder="1" applyAlignment="1">
      <alignment horizontal="right" vertical="center"/>
    </xf>
    <xf numFmtId="166" fontId="7" fillId="2" borderId="22" xfId="0" applyNumberFormat="1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6" fontId="7" fillId="2" borderId="26" xfId="0" applyNumberFormat="1" applyFont="1" applyFill="1" applyBorder="1" applyAlignment="1">
      <alignment horizontal="right" vertical="center"/>
    </xf>
    <xf numFmtId="0" fontId="7" fillId="3" borderId="39" xfId="0" applyFont="1" applyFill="1" applyBorder="1" applyAlignment="1">
      <alignment horizontal="left" vertical="center" wrapText="1"/>
    </xf>
    <xf numFmtId="0" fontId="7" fillId="2" borderId="39" xfId="0" applyFont="1" applyFill="1" applyBorder="1"/>
    <xf numFmtId="165" fontId="7" fillId="2" borderId="37" xfId="1" applyNumberFormat="1" applyFont="1" applyFill="1" applyBorder="1"/>
    <xf numFmtId="165" fontId="7" fillId="2" borderId="40" xfId="1" applyNumberFormat="1" applyFont="1" applyFill="1" applyBorder="1"/>
    <xf numFmtId="165" fontId="7" fillId="2" borderId="41" xfId="1" applyNumberFormat="1" applyFont="1" applyFill="1" applyBorder="1"/>
    <xf numFmtId="165" fontId="7" fillId="2" borderId="42" xfId="1" applyNumberFormat="1" applyFont="1" applyFill="1" applyBorder="1"/>
    <xf numFmtId="0" fontId="0" fillId="0" borderId="2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4" borderId="38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</cellXfs>
  <cellStyles count="1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43"/>
    <cellStyle name="Euro 2" xfId="44"/>
    <cellStyle name="Euro 3" xfId="45"/>
    <cellStyle name="Euro 4" xfId="46"/>
    <cellStyle name="Euro 5" xfId="47"/>
    <cellStyle name="Euro 6" xfId="48"/>
    <cellStyle name="Euro 7" xfId="49"/>
    <cellStyle name="Euro 8" xfId="50"/>
    <cellStyle name="Euro 9" xfId="51"/>
    <cellStyle name="Incorrecto" xfId="8" builtinId="27" customBuiltin="1"/>
    <cellStyle name="Millares [0]" xfId="1" builtinId="6"/>
    <cellStyle name="Millares [0] 2" xfId="53"/>
    <cellStyle name="Millares 2" xfId="52"/>
    <cellStyle name="Millares 3" xfId="138"/>
    <cellStyle name="Millares 4" xfId="141"/>
    <cellStyle name="Neutral" xfId="9" builtinId="28" customBuiltin="1"/>
    <cellStyle name="Normal" xfId="0" builtinId="0"/>
    <cellStyle name="Normal 10" xfId="54"/>
    <cellStyle name="Normal 11" xfId="55"/>
    <cellStyle name="Normal 12" xfId="129"/>
    <cellStyle name="Normal 13" xfId="130"/>
    <cellStyle name="Normal 14" xfId="131"/>
    <cellStyle name="Normal 15" xfId="132"/>
    <cellStyle name="Normal 16" xfId="133"/>
    <cellStyle name="Normal 17" xfId="134"/>
    <cellStyle name="Normal 18" xfId="135"/>
    <cellStyle name="Normal 19" xfId="136"/>
    <cellStyle name="Normal 2" xfId="56"/>
    <cellStyle name="Normal 2 10" xfId="57"/>
    <cellStyle name="Normal 2 2" xfId="58"/>
    <cellStyle name="Normal 2 3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137"/>
    <cellStyle name="Normal 21" xfId="139"/>
    <cellStyle name="Normal 22" xfId="42"/>
    <cellStyle name="Normal 3" xfId="66"/>
    <cellStyle name="Normal 4" xfId="67"/>
    <cellStyle name="Normal 5" xfId="68"/>
    <cellStyle name="Normal 6" xfId="69"/>
    <cellStyle name="Normal 7" xfId="70"/>
    <cellStyle name="Normal 8" xfId="71"/>
    <cellStyle name="Normal 9" xfId="72"/>
    <cellStyle name="Notas 2" xfId="140"/>
    <cellStyle name="Porcentaje 2" xfId="73"/>
    <cellStyle name="Salida" xfId="11" builtinId="21" customBuiltin="1"/>
    <cellStyle name="style1547539878221" xfId="74"/>
    <cellStyle name="style1547539878330" xfId="75"/>
    <cellStyle name="style1547539878408" xfId="76"/>
    <cellStyle name="style1547539878502" xfId="77"/>
    <cellStyle name="style1547539878595" xfId="78"/>
    <cellStyle name="style1547539878658" xfId="79"/>
    <cellStyle name="style1547539878705" xfId="80"/>
    <cellStyle name="style1547539878783" xfId="81"/>
    <cellStyle name="style1547539878861" xfId="82"/>
    <cellStyle name="style1547539878939" xfId="83"/>
    <cellStyle name="style1547539879001" xfId="84"/>
    <cellStyle name="style1547539879079" xfId="85"/>
    <cellStyle name="style1547539879157" xfId="86"/>
    <cellStyle name="style1547539879219" xfId="87"/>
    <cellStyle name="style1547539879297" xfId="88"/>
    <cellStyle name="style1547539879375" xfId="89"/>
    <cellStyle name="style1547539879453" xfId="90"/>
    <cellStyle name="style1547539879516" xfId="91"/>
    <cellStyle name="style1547539879594" xfId="92"/>
    <cellStyle name="style1547539879656" xfId="93"/>
    <cellStyle name="style1547539879750" xfId="94"/>
    <cellStyle name="style1547539879812" xfId="95"/>
    <cellStyle name="style1547539879906" xfId="96"/>
    <cellStyle name="style1547539879984" xfId="97"/>
    <cellStyle name="style1547539880046" xfId="98"/>
    <cellStyle name="style1547539880124" xfId="99"/>
    <cellStyle name="style1547539880218" xfId="100"/>
    <cellStyle name="style1547539880296" xfId="101"/>
    <cellStyle name="style1547539880343" xfId="102"/>
    <cellStyle name="style1547539880421" xfId="103"/>
    <cellStyle name="style1547539880483" xfId="104"/>
    <cellStyle name="style1547539880545" xfId="105"/>
    <cellStyle name="style1547539880608" xfId="106"/>
    <cellStyle name="style1547539880733" xfId="107"/>
    <cellStyle name="style1547539880779" xfId="108"/>
    <cellStyle name="style1547539880857" xfId="109"/>
    <cellStyle name="style1547539880920" xfId="110"/>
    <cellStyle name="style1547539880982" xfId="111"/>
    <cellStyle name="style1547539881060" xfId="112"/>
    <cellStyle name="style1547539881123" xfId="113"/>
    <cellStyle name="style1547539881169" xfId="114"/>
    <cellStyle name="style1547539881247" xfId="115"/>
    <cellStyle name="style1547539881310" xfId="116"/>
    <cellStyle name="style1547539881388" xfId="117"/>
    <cellStyle name="style1547539881450" xfId="118"/>
    <cellStyle name="style1547539881513" xfId="119"/>
    <cellStyle name="style1547539881606" xfId="120"/>
    <cellStyle name="style1547539881653" xfId="121"/>
    <cellStyle name="style1547539881715" xfId="122"/>
    <cellStyle name="style1547539881762" xfId="123"/>
    <cellStyle name="style1547539881809" xfId="124"/>
    <cellStyle name="style1547539881856" xfId="125"/>
    <cellStyle name="style1547539881918" xfId="126"/>
    <cellStyle name="style1547539881981" xfId="127"/>
    <cellStyle name="style1547539882027" xfId="128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E2E2C5"/>
      <rgbColor rgb="00330099"/>
      <rgbColor rgb="00EBF026"/>
      <rgbColor rgb="00FF6464"/>
      <rgbColor rgb="00B9C7C3"/>
      <rgbColor rgb="00CC0000"/>
      <rgbColor rgb="00A9A63F"/>
      <rgbColor rgb="00330099"/>
      <rgbColor rgb="00808000"/>
      <rgbColor rgb="00009DEC"/>
      <rgbColor rgb="00008080"/>
      <rgbColor rgb="00CECECE"/>
      <rgbColor rgb="00808080"/>
      <rgbColor rgb="00E2E2C5"/>
      <rgbColor rgb="00990000"/>
      <rgbColor rgb="00FFFFCC"/>
      <rgbColor rgb="00CCFFFF"/>
      <rgbColor rgb="00660066"/>
      <rgbColor rgb="00FF8080"/>
      <rgbColor rgb="000066CC"/>
      <rgbColor rgb="004C4C4C"/>
      <rgbColor rgb="00F5F5EB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EED"/>
      <rgbColor rgb="00F5F5EB"/>
      <rgbColor rgb="00FFFFCD"/>
      <rgbColor rgb="0099CCFF"/>
      <rgbColor rgb="00FFA3A3"/>
      <rgbColor rgb="00D2B49B"/>
      <rgbColor rgb="00FFCC99"/>
      <rgbColor rgb="003366FF"/>
      <rgbColor rgb="009AAEA8"/>
      <rgbColor rgb="0099CC00"/>
      <rgbColor rgb="00FFCC00"/>
      <rgbColor rgb="00FF9900"/>
      <rgbColor rgb="00FF6600"/>
      <rgbColor rgb="00006699"/>
      <rgbColor rgb="00969696"/>
      <rgbColor rgb="00003366"/>
      <rgbColor rgb="00D2D28C"/>
      <rgbColor rgb="00656325"/>
      <rgbColor rgb="00333300"/>
      <rgbColor rgb="00993300"/>
      <rgbColor rgb="00B77C52"/>
      <rgbColor rgb="00004263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Importaciones por áreas. Meses.
Millones de Euros</a:t>
            </a:r>
          </a:p>
        </c:rich>
      </c:tx>
      <c:layout>
        <c:manualLayout>
          <c:xMode val="edge"/>
          <c:yMode val="edge"/>
          <c:x val="0.11536249031047285"/>
          <c:y val="4.950702405722600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01820310043118E-2"/>
          <c:y val="0.10805087540212739"/>
          <c:w val="0.92831226254026145"/>
          <c:h val="0.66101712010713232"/>
        </c:manualLayout>
      </c:layout>
      <c:lineChart>
        <c:grouping val="standard"/>
        <c:varyColors val="0"/>
        <c:ser>
          <c:idx val="0"/>
          <c:order val="0"/>
          <c:tx>
            <c:strRef>
              <c:f>importaciones_áreas!$C$3</c:f>
              <c:strCache>
                <c:ptCount val="1"/>
                <c:pt idx="0">
                  <c:v>TOTAL DE IMPORTACIONES</c:v>
                </c:pt>
              </c:strCache>
            </c:strRef>
          </c:tx>
          <c:spPr>
            <a:ln w="38100">
              <a:solidFill>
                <a:srgbClr val="CC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0000"/>
                </a:solidFill>
                <a:prstDash val="solid"/>
              </a:ln>
            </c:spPr>
          </c:marker>
          <c:cat>
            <c:multiLvlStrRef>
              <c:f>importaciones_áreas!$A$362:$B$423</c:f>
              <c:multiLvlStrCache>
                <c:ptCount val="6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  <c:pt idx="60">
                    <c:v>Enero</c:v>
                  </c:pt>
                  <c:pt idx="61">
                    <c:v>Febrero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  <c:pt idx="60">
                    <c:v>2024</c:v>
                  </c:pt>
                </c:lvl>
              </c:multiLvlStrCache>
            </c:multiLvlStrRef>
          </c:cat>
          <c:val>
            <c:numRef>
              <c:f>importaciones_áreas!$C$362:$C$423</c:f>
              <c:numCache>
                <c:formatCode>0.0</c:formatCode>
                <c:ptCount val="62"/>
                <c:pt idx="0">
                  <c:v>415.3</c:v>
                </c:pt>
                <c:pt idx="1">
                  <c:v>430.06</c:v>
                </c:pt>
                <c:pt idx="2">
                  <c:v>433.45</c:v>
                </c:pt>
                <c:pt idx="3">
                  <c:v>463.12</c:v>
                </c:pt>
                <c:pt idx="4">
                  <c:v>482.16</c:v>
                </c:pt>
                <c:pt idx="5">
                  <c:v>476.54</c:v>
                </c:pt>
                <c:pt idx="6">
                  <c:v>433.25</c:v>
                </c:pt>
                <c:pt idx="7">
                  <c:v>382.11</c:v>
                </c:pt>
                <c:pt idx="8">
                  <c:v>486.24</c:v>
                </c:pt>
                <c:pt idx="9">
                  <c:v>550.58000000000004</c:v>
                </c:pt>
                <c:pt idx="10">
                  <c:v>492.44</c:v>
                </c:pt>
                <c:pt idx="11">
                  <c:v>419.75</c:v>
                </c:pt>
                <c:pt idx="12">
                  <c:v>440.66</c:v>
                </c:pt>
                <c:pt idx="13">
                  <c:v>473.98</c:v>
                </c:pt>
                <c:pt idx="14">
                  <c:v>390.31</c:v>
                </c:pt>
                <c:pt idx="15">
                  <c:v>202.94</c:v>
                </c:pt>
                <c:pt idx="16">
                  <c:v>271.70999999999998</c:v>
                </c:pt>
                <c:pt idx="17">
                  <c:v>368.39</c:v>
                </c:pt>
                <c:pt idx="18">
                  <c:v>295.02999999999997</c:v>
                </c:pt>
                <c:pt idx="19">
                  <c:v>301.5</c:v>
                </c:pt>
                <c:pt idx="20">
                  <c:v>491.38</c:v>
                </c:pt>
                <c:pt idx="21">
                  <c:v>529.19000000000005</c:v>
                </c:pt>
                <c:pt idx="22">
                  <c:v>493.49</c:v>
                </c:pt>
                <c:pt idx="23">
                  <c:v>387.83</c:v>
                </c:pt>
                <c:pt idx="24" formatCode="#,##0.0">
                  <c:v>434.61</c:v>
                </c:pt>
                <c:pt idx="25" formatCode="#,##0.0">
                  <c:v>441.33</c:v>
                </c:pt>
                <c:pt idx="26" formatCode="#,##0.0">
                  <c:v>478.97</c:v>
                </c:pt>
                <c:pt idx="27" formatCode="#,##0.0">
                  <c:v>493.26</c:v>
                </c:pt>
                <c:pt idx="28" formatCode="#,##0.0">
                  <c:v>500.31</c:v>
                </c:pt>
                <c:pt idx="29" formatCode="#,##0.0">
                  <c:v>495.88</c:v>
                </c:pt>
                <c:pt idx="30" formatCode="#,##0.0">
                  <c:v>399.78</c:v>
                </c:pt>
                <c:pt idx="31" formatCode="#,##0.0">
                  <c:v>352.04</c:v>
                </c:pt>
                <c:pt idx="32" formatCode="#,##0.0">
                  <c:v>525.41</c:v>
                </c:pt>
                <c:pt idx="33" formatCode="#,##0.0">
                  <c:v>534.74</c:v>
                </c:pt>
                <c:pt idx="34" formatCode="#,##0.0">
                  <c:v>584.4</c:v>
                </c:pt>
                <c:pt idx="35" formatCode="#,##0.0">
                  <c:v>431.76</c:v>
                </c:pt>
                <c:pt idx="36" formatCode="#,##0.0">
                  <c:v>533.17999999999995</c:v>
                </c:pt>
                <c:pt idx="37" formatCode="#,##0.0">
                  <c:v>575.49</c:v>
                </c:pt>
                <c:pt idx="38" formatCode="#,##0.0">
                  <c:v>654.96</c:v>
                </c:pt>
                <c:pt idx="39" formatCode="#,##0.0">
                  <c:v>600.25</c:v>
                </c:pt>
                <c:pt idx="40" formatCode="#,##0.0">
                  <c:v>733.91</c:v>
                </c:pt>
                <c:pt idx="41" formatCode="#,##0.0">
                  <c:v>668.67</c:v>
                </c:pt>
                <c:pt idx="42" formatCode="#,##0.0">
                  <c:v>459.74</c:v>
                </c:pt>
                <c:pt idx="43" formatCode="#,##0.0">
                  <c:v>531.9</c:v>
                </c:pt>
                <c:pt idx="44" formatCode="#,##0.0">
                  <c:v>671.96</c:v>
                </c:pt>
                <c:pt idx="45" formatCode="#,##0.0">
                  <c:v>644.96</c:v>
                </c:pt>
                <c:pt idx="46" formatCode="#,##0.0">
                  <c:v>670.84</c:v>
                </c:pt>
                <c:pt idx="47" formatCode="#,##0.0">
                  <c:v>535.51</c:v>
                </c:pt>
                <c:pt idx="48">
                  <c:v>580.54999999999995</c:v>
                </c:pt>
                <c:pt idx="49">
                  <c:v>618.85</c:v>
                </c:pt>
                <c:pt idx="50">
                  <c:v>700.22</c:v>
                </c:pt>
                <c:pt idx="51">
                  <c:v>560.86</c:v>
                </c:pt>
                <c:pt idx="52">
                  <c:v>658.38</c:v>
                </c:pt>
                <c:pt idx="53">
                  <c:v>673.17</c:v>
                </c:pt>
                <c:pt idx="54">
                  <c:v>509.84</c:v>
                </c:pt>
                <c:pt idx="55">
                  <c:v>384.39</c:v>
                </c:pt>
                <c:pt idx="56">
                  <c:v>586.07000000000005</c:v>
                </c:pt>
                <c:pt idx="57">
                  <c:v>643.84</c:v>
                </c:pt>
                <c:pt idx="58">
                  <c:v>639.04</c:v>
                </c:pt>
                <c:pt idx="59">
                  <c:v>444.2</c:v>
                </c:pt>
                <c:pt idx="60">
                  <c:v>545.19000000000005</c:v>
                </c:pt>
                <c:pt idx="61">
                  <c:v>636.65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934-455E-9352-08CAD5F7AF86}"/>
            </c:ext>
          </c:extLst>
        </c:ser>
        <c:ser>
          <c:idx val="1"/>
          <c:order val="1"/>
          <c:tx>
            <c:strRef>
              <c:f>importaciones_áreas!$F$3</c:f>
              <c:strCache>
                <c:ptCount val="1"/>
                <c:pt idx="0">
                  <c:v>IMPORTACIONES DE LA UNIÓN EUROPEA (UE-27*, excepto España)</c:v>
                </c:pt>
              </c:strCache>
            </c:strRef>
          </c:tx>
          <c:spPr>
            <a:ln w="38100">
              <a:solidFill>
                <a:srgbClr val="0066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6699"/>
                </a:solidFill>
                <a:prstDash val="solid"/>
              </a:ln>
            </c:spPr>
          </c:marker>
          <c:cat>
            <c:multiLvlStrRef>
              <c:f>importaciones_áreas!$A$362:$B$423</c:f>
              <c:multiLvlStrCache>
                <c:ptCount val="6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  <c:pt idx="60">
                    <c:v>Enero</c:v>
                  </c:pt>
                  <c:pt idx="61">
                    <c:v>Febrero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  <c:pt idx="60">
                    <c:v>2024</c:v>
                  </c:pt>
                </c:lvl>
              </c:multiLvlStrCache>
            </c:multiLvlStrRef>
          </c:cat>
          <c:val>
            <c:numRef>
              <c:f>importaciones_áreas!$F$362:$F$423</c:f>
              <c:numCache>
                <c:formatCode>0.0</c:formatCode>
                <c:ptCount val="62"/>
                <c:pt idx="0">
                  <c:v>305.66000000000003</c:v>
                </c:pt>
                <c:pt idx="1">
                  <c:v>317.14</c:v>
                </c:pt>
                <c:pt idx="2">
                  <c:v>344.8</c:v>
                </c:pt>
                <c:pt idx="3">
                  <c:v>352.1</c:v>
                </c:pt>
                <c:pt idx="4">
                  <c:v>353.82</c:v>
                </c:pt>
                <c:pt idx="5">
                  <c:v>365.79</c:v>
                </c:pt>
                <c:pt idx="6">
                  <c:v>307.04000000000002</c:v>
                </c:pt>
                <c:pt idx="7">
                  <c:v>282.10000000000002</c:v>
                </c:pt>
                <c:pt idx="8">
                  <c:v>364.78</c:v>
                </c:pt>
                <c:pt idx="9">
                  <c:v>428.72</c:v>
                </c:pt>
                <c:pt idx="10">
                  <c:v>382.25</c:v>
                </c:pt>
                <c:pt idx="11">
                  <c:v>325.98</c:v>
                </c:pt>
                <c:pt idx="12">
                  <c:v>321.43</c:v>
                </c:pt>
                <c:pt idx="13">
                  <c:v>371.22</c:v>
                </c:pt>
                <c:pt idx="14">
                  <c:v>293.10000000000002</c:v>
                </c:pt>
                <c:pt idx="15">
                  <c:v>124.49</c:v>
                </c:pt>
                <c:pt idx="16">
                  <c:v>181.34</c:v>
                </c:pt>
                <c:pt idx="17">
                  <c:v>278.52999999999997</c:v>
                </c:pt>
                <c:pt idx="18">
                  <c:v>218.15</c:v>
                </c:pt>
                <c:pt idx="19">
                  <c:v>232.78</c:v>
                </c:pt>
                <c:pt idx="20">
                  <c:v>378.59</c:v>
                </c:pt>
                <c:pt idx="21">
                  <c:v>423.39</c:v>
                </c:pt>
                <c:pt idx="22">
                  <c:v>388.93</c:v>
                </c:pt>
                <c:pt idx="23">
                  <c:v>293.23</c:v>
                </c:pt>
                <c:pt idx="24">
                  <c:v>331.66</c:v>
                </c:pt>
                <c:pt idx="25">
                  <c:v>347.04</c:v>
                </c:pt>
                <c:pt idx="26">
                  <c:v>375.18</c:v>
                </c:pt>
                <c:pt idx="27">
                  <c:v>377.94</c:v>
                </c:pt>
                <c:pt idx="28">
                  <c:v>398.77</c:v>
                </c:pt>
                <c:pt idx="29">
                  <c:v>381.49</c:v>
                </c:pt>
                <c:pt idx="30">
                  <c:v>297.62</c:v>
                </c:pt>
                <c:pt idx="31">
                  <c:v>238.66</c:v>
                </c:pt>
                <c:pt idx="32">
                  <c:v>397.82</c:v>
                </c:pt>
                <c:pt idx="33">
                  <c:v>395.33</c:v>
                </c:pt>
                <c:pt idx="34">
                  <c:v>417.34</c:v>
                </c:pt>
                <c:pt idx="35">
                  <c:v>274.55</c:v>
                </c:pt>
                <c:pt idx="36">
                  <c:v>391.31</c:v>
                </c:pt>
                <c:pt idx="37">
                  <c:v>437.26</c:v>
                </c:pt>
                <c:pt idx="38">
                  <c:v>499.23</c:v>
                </c:pt>
                <c:pt idx="39">
                  <c:v>427.75</c:v>
                </c:pt>
                <c:pt idx="40">
                  <c:v>509.24</c:v>
                </c:pt>
                <c:pt idx="41">
                  <c:v>481.68</c:v>
                </c:pt>
                <c:pt idx="42">
                  <c:v>288.89</c:v>
                </c:pt>
                <c:pt idx="43">
                  <c:v>359.14</c:v>
                </c:pt>
                <c:pt idx="44">
                  <c:v>481.18</c:v>
                </c:pt>
                <c:pt idx="45">
                  <c:v>466.73</c:v>
                </c:pt>
                <c:pt idx="46">
                  <c:v>509.76</c:v>
                </c:pt>
                <c:pt idx="47">
                  <c:v>405.63</c:v>
                </c:pt>
                <c:pt idx="48">
                  <c:v>428.34</c:v>
                </c:pt>
                <c:pt idx="49">
                  <c:v>473.09</c:v>
                </c:pt>
                <c:pt idx="50">
                  <c:v>517.26</c:v>
                </c:pt>
                <c:pt idx="51">
                  <c:v>424.66</c:v>
                </c:pt>
                <c:pt idx="52">
                  <c:v>497.95</c:v>
                </c:pt>
                <c:pt idx="53">
                  <c:v>508.2</c:v>
                </c:pt>
                <c:pt idx="54">
                  <c:v>369.65</c:v>
                </c:pt>
                <c:pt idx="55">
                  <c:v>274.8</c:v>
                </c:pt>
                <c:pt idx="56">
                  <c:v>438.85</c:v>
                </c:pt>
                <c:pt idx="57">
                  <c:v>464</c:v>
                </c:pt>
                <c:pt idx="58">
                  <c:v>466.35</c:v>
                </c:pt>
                <c:pt idx="59">
                  <c:v>351.67</c:v>
                </c:pt>
                <c:pt idx="60">
                  <c:v>413.31</c:v>
                </c:pt>
                <c:pt idx="61">
                  <c:v>474.05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934-455E-9352-08CAD5F7AF86}"/>
            </c:ext>
          </c:extLst>
        </c:ser>
        <c:ser>
          <c:idx val="2"/>
          <c:order val="2"/>
          <c:tx>
            <c:strRef>
              <c:f>importaciones_áreas!$I$3</c:f>
              <c:strCache>
                <c:ptCount val="1"/>
                <c:pt idx="0">
                  <c:v>IMPORTACIONES DEL RESTO DEL MUNDO</c:v>
                </c:pt>
              </c:strCache>
            </c:strRef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multiLvlStrRef>
              <c:f>importaciones_áreas!$A$362:$B$423</c:f>
              <c:multiLvlStrCache>
                <c:ptCount val="6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  <c:pt idx="60">
                    <c:v>Enero</c:v>
                  </c:pt>
                  <c:pt idx="61">
                    <c:v>Febrero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  <c:pt idx="60">
                    <c:v>2024</c:v>
                  </c:pt>
                </c:lvl>
              </c:multiLvlStrCache>
            </c:multiLvlStrRef>
          </c:cat>
          <c:val>
            <c:numRef>
              <c:f>importaciones_áreas!$I$362:$I$423</c:f>
              <c:numCache>
                <c:formatCode>0.0</c:formatCode>
                <c:ptCount val="62"/>
                <c:pt idx="0">
                  <c:v>109.63999999999999</c:v>
                </c:pt>
                <c:pt idx="1">
                  <c:v>112.92000000000002</c:v>
                </c:pt>
                <c:pt idx="2">
                  <c:v>88.649999999999977</c:v>
                </c:pt>
                <c:pt idx="3">
                  <c:v>111.01999999999998</c:v>
                </c:pt>
                <c:pt idx="4">
                  <c:v>128.34000000000003</c:v>
                </c:pt>
                <c:pt idx="5">
                  <c:v>110.75</c:v>
                </c:pt>
                <c:pt idx="6">
                  <c:v>126.20999999999998</c:v>
                </c:pt>
                <c:pt idx="7">
                  <c:v>100.00999999999999</c:v>
                </c:pt>
                <c:pt idx="8">
                  <c:v>121.46000000000004</c:v>
                </c:pt>
                <c:pt idx="9">
                  <c:v>121.86000000000001</c:v>
                </c:pt>
                <c:pt idx="10">
                  <c:v>110.19</c:v>
                </c:pt>
                <c:pt idx="11">
                  <c:v>93.769999999999982</c:v>
                </c:pt>
                <c:pt idx="12">
                  <c:v>119.23</c:v>
                </c:pt>
                <c:pt idx="13">
                  <c:v>102.76</c:v>
                </c:pt>
                <c:pt idx="14">
                  <c:v>97.21</c:v>
                </c:pt>
                <c:pt idx="15">
                  <c:v>78.45</c:v>
                </c:pt>
                <c:pt idx="16">
                  <c:v>90.37</c:v>
                </c:pt>
                <c:pt idx="17">
                  <c:v>89.86</c:v>
                </c:pt>
                <c:pt idx="18">
                  <c:v>76.88</c:v>
                </c:pt>
                <c:pt idx="19">
                  <c:v>68.72</c:v>
                </c:pt>
                <c:pt idx="20">
                  <c:v>112.79</c:v>
                </c:pt>
                <c:pt idx="21">
                  <c:v>105.8</c:v>
                </c:pt>
                <c:pt idx="22">
                  <c:v>104.56</c:v>
                </c:pt>
                <c:pt idx="23">
                  <c:v>94.6</c:v>
                </c:pt>
                <c:pt idx="24">
                  <c:v>102.94999999999999</c:v>
                </c:pt>
                <c:pt idx="25">
                  <c:v>94.289999999999964</c:v>
                </c:pt>
                <c:pt idx="26">
                  <c:v>103.79000000000002</c:v>
                </c:pt>
                <c:pt idx="27">
                  <c:v>115.32</c:v>
                </c:pt>
                <c:pt idx="28">
                  <c:v>101.54000000000002</c:v>
                </c:pt>
                <c:pt idx="29">
                  <c:v>114.38999999999999</c:v>
                </c:pt>
                <c:pt idx="30">
                  <c:v>102.15999999999997</c:v>
                </c:pt>
                <c:pt idx="31">
                  <c:v>113.38000000000002</c:v>
                </c:pt>
                <c:pt idx="32">
                  <c:v>127.58999999999997</c:v>
                </c:pt>
                <c:pt idx="33">
                  <c:v>139.41000000000003</c:v>
                </c:pt>
                <c:pt idx="34">
                  <c:v>167.06</c:v>
                </c:pt>
                <c:pt idx="35">
                  <c:v>157.20999999999998</c:v>
                </c:pt>
                <c:pt idx="36">
                  <c:v>141.86999999999995</c:v>
                </c:pt>
                <c:pt idx="37">
                  <c:v>138.23000000000002</c:v>
                </c:pt>
                <c:pt idx="38">
                  <c:v>155.73000000000002</c:v>
                </c:pt>
                <c:pt idx="39">
                  <c:v>172.5</c:v>
                </c:pt>
                <c:pt idx="40">
                  <c:v>224.66999999999996</c:v>
                </c:pt>
                <c:pt idx="41">
                  <c:v>186.98999999999995</c:v>
                </c:pt>
                <c:pt idx="42">
                  <c:v>170.85000000000002</c:v>
                </c:pt>
                <c:pt idx="43">
                  <c:v>172.76</c:v>
                </c:pt>
                <c:pt idx="44">
                  <c:v>190.78000000000003</c:v>
                </c:pt>
                <c:pt idx="45">
                  <c:v>178.23000000000002</c:v>
                </c:pt>
                <c:pt idx="46">
                  <c:v>161.08000000000004</c:v>
                </c:pt>
                <c:pt idx="47">
                  <c:v>129.88</c:v>
                </c:pt>
                <c:pt idx="48">
                  <c:v>152.20999999999998</c:v>
                </c:pt>
                <c:pt idx="49">
                  <c:v>145.76000000000005</c:v>
                </c:pt>
                <c:pt idx="50">
                  <c:v>182.96000000000004</c:v>
                </c:pt>
                <c:pt idx="51">
                  <c:v>136.19999999999999</c:v>
                </c:pt>
                <c:pt idx="52">
                  <c:v>160.43</c:v>
                </c:pt>
                <c:pt idx="53">
                  <c:v>164.96999999999997</c:v>
                </c:pt>
                <c:pt idx="54">
                  <c:v>140.19</c:v>
                </c:pt>
                <c:pt idx="55">
                  <c:v>109.58999999999997</c:v>
                </c:pt>
                <c:pt idx="56">
                  <c:v>147.22000000000003</c:v>
                </c:pt>
                <c:pt idx="57">
                  <c:v>179.84000000000003</c:v>
                </c:pt>
                <c:pt idx="58">
                  <c:v>172.68999999999994</c:v>
                </c:pt>
                <c:pt idx="59">
                  <c:v>92.529999999999973</c:v>
                </c:pt>
                <c:pt idx="60">
                  <c:v>131.88000000000005</c:v>
                </c:pt>
                <c:pt idx="61">
                  <c:v>162.59999999999997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934-455E-9352-08CAD5F7A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388928"/>
        <c:axId val="279390848"/>
      </c:lineChart>
      <c:catAx>
        <c:axId val="2793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4C4C4C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79390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793908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388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62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62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32253913209035395"/>
          <c:y val="1.2953367875647668E-2"/>
          <c:w val="0.67228020072620454"/>
          <c:h val="6.7357512953367865E-2"/>
        </c:manualLayout>
      </c:layout>
      <c:overlay val="0"/>
      <c:spPr>
        <a:noFill/>
        <a:ln w="3175">
          <a:solidFill>
            <a:srgbClr val="4C4C4C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4C4C4C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solidFill>
        <a:srgbClr val="80808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4C4C4C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Importaciones por áreas. Años.
Millones de Euros</a:t>
            </a:r>
          </a:p>
        </c:rich>
      </c:tx>
      <c:layout>
        <c:manualLayout>
          <c:xMode val="edge"/>
          <c:yMode val="edge"/>
          <c:x val="0.18413090430116899"/>
          <c:y val="2.1344748013880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76389004029122E-2"/>
          <c:y val="0.20000080265733089"/>
          <c:w val="0.91623841057935818"/>
          <c:h val="0.69589320376660335"/>
        </c:manualLayout>
      </c:layout>
      <c:lineChart>
        <c:grouping val="standard"/>
        <c:varyColors val="0"/>
        <c:ser>
          <c:idx val="0"/>
          <c:order val="0"/>
          <c:tx>
            <c:strRef>
              <c:f>importaciones_áreas!$C$3</c:f>
              <c:strCache>
                <c:ptCount val="1"/>
                <c:pt idx="0">
                  <c:v>TOTAL DE IMPORTACIONES</c:v>
                </c:pt>
              </c:strCache>
            </c:strRef>
          </c:tx>
          <c:spPr>
            <a:ln w="38100">
              <a:solidFill>
                <a:srgbClr val="CC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CC0000"/>
                </a:solidFill>
                <a:prstDash val="solid"/>
              </a:ln>
            </c:spPr>
          </c:marker>
          <c:cat>
            <c:numRef>
              <c:f>importaciones_áreas!$A$15:$A$29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importaciones_áreas!$C$15:$C$29</c:f>
              <c:numCache>
                <c:formatCode>#,##0.0</c:formatCode>
                <c:ptCount val="15"/>
                <c:pt idx="0">
                  <c:v>3569.9316965500007</c:v>
                </c:pt>
                <c:pt idx="1">
                  <c:v>4494.6207438700003</c:v>
                </c:pt>
                <c:pt idx="2">
                  <c:v>5361.4316270899999</c:v>
                </c:pt>
                <c:pt idx="3">
                  <c:v>4325.2232908099995</c:v>
                </c:pt>
                <c:pt idx="4">
                  <c:v>3918.6426293999998</c:v>
                </c:pt>
                <c:pt idx="5">
                  <c:v>4163.3834236299999</c:v>
                </c:pt>
                <c:pt idx="6">
                  <c:v>4578.2037969399998</c:v>
                </c:pt>
                <c:pt idx="7">
                  <c:v>4543.922164380001</c:v>
                </c:pt>
                <c:pt idx="8">
                  <c:v>4469.2266819699998</c:v>
                </c:pt>
                <c:pt idx="9">
                  <c:v>4855.7866670300009</c:v>
                </c:pt>
                <c:pt idx="10">
                  <c:v>5464.9999999999991</c:v>
                </c:pt>
                <c:pt idx="11">
                  <c:v>4646.4100000000008</c:v>
                </c:pt>
                <c:pt idx="12">
                  <c:v>5672.49</c:v>
                </c:pt>
                <c:pt idx="13">
                  <c:v>7281.37</c:v>
                </c:pt>
                <c:pt idx="14">
                  <c:v>6999.41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C81-4612-8110-E20880B83AA0}"/>
            </c:ext>
          </c:extLst>
        </c:ser>
        <c:ser>
          <c:idx val="1"/>
          <c:order val="1"/>
          <c:tx>
            <c:strRef>
              <c:f>importaciones_áreas!$F$3</c:f>
              <c:strCache>
                <c:ptCount val="1"/>
                <c:pt idx="0">
                  <c:v>IMPORTACIONES DE LA UNIÓN EUROPEA (UE-27*, excepto España)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cat>
            <c:numRef>
              <c:f>importaciones_áreas!$A$15:$A$29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importaciones_áreas!$F$15:$F$29</c:f>
              <c:numCache>
                <c:formatCode>#,##0.0</c:formatCode>
                <c:ptCount val="15"/>
                <c:pt idx="0">
                  <c:v>2953.5850007199997</c:v>
                </c:pt>
                <c:pt idx="1">
                  <c:v>3699.0362965100003</c:v>
                </c:pt>
                <c:pt idx="2">
                  <c:v>4517.8386406899999</c:v>
                </c:pt>
                <c:pt idx="3">
                  <c:v>3545.6343988099998</c:v>
                </c:pt>
                <c:pt idx="4">
                  <c:v>3164.3501040099995</c:v>
                </c:pt>
                <c:pt idx="5">
                  <c:v>3346.1967784600001</c:v>
                </c:pt>
                <c:pt idx="6">
                  <c:v>3700.77357269</c:v>
                </c:pt>
                <c:pt idx="7">
                  <c:v>3613.7100605799997</c:v>
                </c:pt>
                <c:pt idx="8">
                  <c:v>3421.54895433</c:v>
                </c:pt>
                <c:pt idx="9">
                  <c:v>3717.9447109100001</c:v>
                </c:pt>
                <c:pt idx="10">
                  <c:v>4130.18</c:v>
                </c:pt>
                <c:pt idx="11">
                  <c:v>3505.18</c:v>
                </c:pt>
                <c:pt idx="12">
                  <c:v>4233.3999999999996</c:v>
                </c:pt>
                <c:pt idx="13">
                  <c:v>5257.8</c:v>
                </c:pt>
                <c:pt idx="14">
                  <c:v>5214.8200000000006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C81-4612-8110-E20880B83AA0}"/>
            </c:ext>
          </c:extLst>
        </c:ser>
        <c:ser>
          <c:idx val="2"/>
          <c:order val="2"/>
          <c:tx>
            <c:strRef>
              <c:f>importaciones_áreas!$I$3</c:f>
              <c:strCache>
                <c:ptCount val="1"/>
                <c:pt idx="0">
                  <c:v>IMPORTACIONES DEL RESTO DEL MUNDO</c:v>
                </c:pt>
              </c:strCache>
            </c:strRef>
          </c:tx>
          <c:spPr>
            <a:ln w="38100">
              <a:solidFill>
                <a:srgbClr val="A9A63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A9A63F"/>
                </a:solidFill>
                <a:prstDash val="solid"/>
              </a:ln>
            </c:spPr>
          </c:marker>
          <c:cat>
            <c:numRef>
              <c:f>importaciones_áreas!$A$15:$A$29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importaciones_áreas!$I$15:$I$29</c:f>
              <c:numCache>
                <c:formatCode>#,##0.0</c:formatCode>
                <c:ptCount val="15"/>
                <c:pt idx="0">
                  <c:v>616.34669582999993</c:v>
                </c:pt>
                <c:pt idx="1">
                  <c:v>795.58444736000001</c:v>
                </c:pt>
                <c:pt idx="2">
                  <c:v>843.59298639999997</c:v>
                </c:pt>
                <c:pt idx="3">
                  <c:v>779.58889199999999</c:v>
                </c:pt>
                <c:pt idx="4">
                  <c:v>754.29252538999981</c:v>
                </c:pt>
                <c:pt idx="5">
                  <c:v>817.18664517000002</c:v>
                </c:pt>
                <c:pt idx="6">
                  <c:v>877.43022425000004</c:v>
                </c:pt>
                <c:pt idx="7">
                  <c:v>930.21210380000002</c:v>
                </c:pt>
                <c:pt idx="8">
                  <c:v>1047.6777276400001</c:v>
                </c:pt>
                <c:pt idx="9">
                  <c:v>1137.8419561199998</c:v>
                </c:pt>
                <c:pt idx="10">
                  <c:v>1145.6543769799996</c:v>
                </c:pt>
                <c:pt idx="11">
                  <c:v>1141.2299999999998</c:v>
                </c:pt>
                <c:pt idx="12">
                  <c:v>1439.09</c:v>
                </c:pt>
                <c:pt idx="13">
                  <c:v>2023.5699999999997</c:v>
                </c:pt>
                <c:pt idx="14">
                  <c:v>1784.5900000000004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C81-4612-8110-E20880B83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20576"/>
        <c:axId val="287722496"/>
      </c:lineChart>
      <c:catAx>
        <c:axId val="2877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C4C4C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772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7224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7720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62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62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49261992619926198"/>
          <c:y val="2.3489932885906041E-2"/>
          <c:w val="0.49261992619926198"/>
          <c:h val="0.13422854022441827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4C4C4C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4C4C4C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238125</xdr:rowOff>
    </xdr:from>
    <xdr:to>
      <xdr:col>12</xdr:col>
      <xdr:colOff>0</xdr:colOff>
      <xdr:row>3</xdr:row>
      <xdr:rowOff>390525</xdr:rowOff>
    </xdr:to>
    <xdr:sp macro="" textlink="">
      <xdr:nvSpPr>
        <xdr:cNvPr id="2391" name="Rectangle 2"/>
        <xdr:cNvSpPr>
          <a:spLocks noChangeArrowheads="1"/>
        </xdr:cNvSpPr>
      </xdr:nvSpPr>
      <xdr:spPr bwMode="auto">
        <a:xfrm>
          <a:off x="6648450" y="1657350"/>
          <a:ext cx="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3</xdr:row>
      <xdr:rowOff>161925</xdr:rowOff>
    </xdr:from>
    <xdr:to>
      <xdr:col>12</xdr:col>
      <xdr:colOff>0</xdr:colOff>
      <xdr:row>3</xdr:row>
      <xdr:rowOff>314325</xdr:rowOff>
    </xdr:to>
    <xdr:sp macro="" textlink="">
      <xdr:nvSpPr>
        <xdr:cNvPr id="2392" name="Rectangle 7"/>
        <xdr:cNvSpPr>
          <a:spLocks noChangeArrowheads="1"/>
        </xdr:cNvSpPr>
      </xdr:nvSpPr>
      <xdr:spPr bwMode="auto">
        <a:xfrm>
          <a:off x="6648450" y="1581150"/>
          <a:ext cx="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600710</xdr:colOff>
      <xdr:row>0</xdr:row>
      <xdr:rowOff>595630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7</xdr:col>
      <xdr:colOff>0</xdr:colOff>
      <xdr:row>21</xdr:row>
      <xdr:rowOff>161925</xdr:rowOff>
    </xdr:to>
    <xdr:graphicFrame macro="">
      <xdr:nvGraphicFramePr>
        <xdr:cNvPr id="3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57150</xdr:rowOff>
    </xdr:from>
    <xdr:to>
      <xdr:col>4</xdr:col>
      <xdr:colOff>523875</xdr:colOff>
      <xdr:row>39</xdr:row>
      <xdr:rowOff>152400</xdr:rowOff>
    </xdr:to>
    <xdr:graphicFrame macro="">
      <xdr:nvGraphicFramePr>
        <xdr:cNvPr id="32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0.00294</cdr:x>
      <cdr:y>0.00074</cdr:y>
    </cdr:from>
    <cdr:to>
      <cdr:x>0.00294</cdr:x>
      <cdr:y>0.00074</cdr:y>
    </cdr:to>
    <cdr:pic>
      <cdr:nvPicPr>
        <cdr:cNvPr id="2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1001" cy="2682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0.0063</cdr:x>
      <cdr:y>0.01412</cdr:y>
    </cdr:from>
    <cdr:to>
      <cdr:x>0.10727</cdr:x>
      <cdr:y>0.06849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71437" cy="20953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0.00859</cdr:x>
      <cdr:y>0.01826</cdr:y>
    </cdr:from>
    <cdr:to>
      <cdr:x>0.14883</cdr:x>
      <cdr:y>0.08419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71437" cy="20953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0"/>
  <sheetViews>
    <sheetView showGridLines="0" tabSelected="1" workbookViewId="0">
      <pane ySplit="4" topLeftCell="A402" activePane="bottomLeft" state="frozen"/>
      <selection pane="bottomLeft" activeCell="A3" sqref="A3:B4"/>
    </sheetView>
  </sheetViews>
  <sheetFormatPr baseColWidth="10" defaultColWidth="16" defaultRowHeight="13.5" x14ac:dyDescent="0.25"/>
  <cols>
    <col min="1" max="1" width="6.59765625" style="31" customWidth="1"/>
    <col min="2" max="2" width="12.19921875" style="31" customWidth="1"/>
    <col min="3" max="11" width="15" style="31" customWidth="1"/>
    <col min="12" max="12" width="5.19921875" style="31" customWidth="1"/>
    <col min="13" max="16384" width="16" style="31"/>
  </cols>
  <sheetData>
    <row r="1" spans="1:11" ht="70.150000000000006" customHeight="1" x14ac:dyDescent="0.25"/>
    <row r="2" spans="1:11" ht="19.899999999999999" customHeight="1" thickBot="1" x14ac:dyDescent="0.3">
      <c r="A2" s="5" t="s">
        <v>22</v>
      </c>
      <c r="B2" s="32"/>
      <c r="D2" s="33"/>
      <c r="H2" s="33"/>
    </row>
    <row r="3" spans="1:11" s="6" customFormat="1" ht="17.25" customHeight="1" x14ac:dyDescent="0.2">
      <c r="A3" s="89" t="s">
        <v>18</v>
      </c>
      <c r="B3" s="90"/>
      <c r="C3" s="86" t="s">
        <v>20</v>
      </c>
      <c r="D3" s="87"/>
      <c r="E3" s="88"/>
      <c r="F3" s="86" t="s">
        <v>32</v>
      </c>
      <c r="G3" s="87"/>
      <c r="H3" s="88"/>
      <c r="I3" s="84" t="s">
        <v>21</v>
      </c>
      <c r="J3" s="85"/>
      <c r="K3" s="85"/>
    </row>
    <row r="4" spans="1:11" s="6" customFormat="1" ht="45" x14ac:dyDescent="0.2">
      <c r="A4" s="91"/>
      <c r="B4" s="92"/>
      <c r="C4" s="38" t="s">
        <v>19</v>
      </c>
      <c r="D4" s="39" t="s">
        <v>23</v>
      </c>
      <c r="E4" s="40" t="s">
        <v>24</v>
      </c>
      <c r="F4" s="38" t="s">
        <v>19</v>
      </c>
      <c r="G4" s="39" t="s">
        <v>23</v>
      </c>
      <c r="H4" s="40" t="s">
        <v>24</v>
      </c>
      <c r="I4" s="38" t="s">
        <v>19</v>
      </c>
      <c r="J4" s="39" t="s">
        <v>23</v>
      </c>
      <c r="K4" s="39" t="s">
        <v>24</v>
      </c>
    </row>
    <row r="5" spans="1:11" s="10" customFormat="1" ht="12" customHeight="1" x14ac:dyDescent="0.2">
      <c r="A5" s="63">
        <v>1999</v>
      </c>
      <c r="B5" s="63"/>
      <c r="C5" s="7">
        <v>3206.503460880122</v>
      </c>
      <c r="D5" s="8">
        <v>10.827871893780205</v>
      </c>
      <c r="E5" s="9">
        <v>10.827871893780205</v>
      </c>
      <c r="F5" s="7">
        <v>2647.4216580721932</v>
      </c>
      <c r="G5" s="8">
        <v>11.277039915290409</v>
      </c>
      <c r="H5" s="9">
        <v>11.277039915290409</v>
      </c>
      <c r="I5" s="7">
        <v>559.08129289723911</v>
      </c>
      <c r="J5" s="8">
        <v>8.7492396939992787</v>
      </c>
      <c r="K5" s="8">
        <v>8.7492396939992787</v>
      </c>
    </row>
    <row r="6" spans="1:11" s="10" customFormat="1" ht="12" customHeight="1" x14ac:dyDescent="0.2">
      <c r="A6" s="63">
        <v>2000</v>
      </c>
      <c r="C6" s="7">
        <f>SUM(C134:C145)</f>
        <v>3830.2549006947702</v>
      </c>
      <c r="D6" s="8">
        <f>C6*100/C5-100</f>
        <v>19.452698162485078</v>
      </c>
      <c r="E6" s="9">
        <f>D6</f>
        <v>19.452698162485078</v>
      </c>
      <c r="F6" s="7">
        <f>SUM(F134:F145)</f>
        <v>3214.6951696777369</v>
      </c>
      <c r="G6" s="8">
        <f>F6*100/F5-100</f>
        <v>21.427395589814068</v>
      </c>
      <c r="H6" s="9">
        <f>G6</f>
        <v>21.427395589814068</v>
      </c>
      <c r="I6" s="7">
        <f>SUM(I134:I145)</f>
        <v>615.55973101703285</v>
      </c>
      <c r="J6" s="8">
        <f>I6*100/I5-100</f>
        <v>10.102008211921088</v>
      </c>
      <c r="K6" s="8">
        <f>J6</f>
        <v>10.102008211921088</v>
      </c>
    </row>
    <row r="7" spans="1:11" s="10" customFormat="1" ht="12" customHeight="1" x14ac:dyDescent="0.2">
      <c r="A7" s="64">
        <v>2001</v>
      </c>
      <c r="B7" s="11"/>
      <c r="C7" s="12">
        <f>SUM(C146:C157)</f>
        <v>3931.1400000000008</v>
      </c>
      <c r="D7" s="13">
        <f t="shared" ref="D7:D12" si="0">((C7/C6)-1)*100</f>
        <v>2.6339004040418112</v>
      </c>
      <c r="E7" s="14">
        <f t="shared" ref="E7:E21" si="1">D7</f>
        <v>2.6339004040418112</v>
      </c>
      <c r="F7" s="12">
        <f>SUM(F146:F157)</f>
        <v>3344.19070792</v>
      </c>
      <c r="G7" s="13">
        <f t="shared" ref="G7:G12" si="2">((F7/F6)-1)*100</f>
        <v>4.0282369371664073</v>
      </c>
      <c r="H7" s="14">
        <f t="shared" ref="H7:H21" si="3">G7</f>
        <v>4.0282369371664073</v>
      </c>
      <c r="I7" s="12">
        <f>SUM(I146:I157)</f>
        <v>586.94929208000008</v>
      </c>
      <c r="J7" s="13">
        <f t="shared" ref="J7:J12" si="4">((I7/I6)-1)*100</f>
        <v>-4.6478737148322509</v>
      </c>
      <c r="K7" s="13">
        <f t="shared" ref="K7:K21" si="5">J7</f>
        <v>-4.6478737148322509</v>
      </c>
    </row>
    <row r="8" spans="1:11" s="10" customFormat="1" ht="12" customHeight="1" x14ac:dyDescent="0.2">
      <c r="A8" s="62">
        <v>2002</v>
      </c>
      <c r="B8" s="41"/>
      <c r="C8" s="42">
        <f>SUM(C158:C169)</f>
        <v>4086.3909486600005</v>
      </c>
      <c r="D8" s="43">
        <f t="shared" si="0"/>
        <v>3.9492602313832448</v>
      </c>
      <c r="E8" s="44">
        <f t="shared" si="1"/>
        <v>3.9492602313832448</v>
      </c>
      <c r="F8" s="42">
        <f>SUM(F158:F169)</f>
        <v>3501.6334176099999</v>
      </c>
      <c r="G8" s="43">
        <f t="shared" si="2"/>
        <v>4.7079465090651196</v>
      </c>
      <c r="H8" s="44">
        <f t="shared" si="3"/>
        <v>4.7079465090651196</v>
      </c>
      <c r="I8" s="42">
        <f>SUM(I158:I169)</f>
        <v>584.75753105000001</v>
      </c>
      <c r="J8" s="43">
        <f t="shared" si="4"/>
        <v>-0.37341573787967874</v>
      </c>
      <c r="K8" s="43">
        <f t="shared" si="5"/>
        <v>-0.37341573787967874</v>
      </c>
    </row>
    <row r="9" spans="1:11" s="10" customFormat="1" ht="12" customHeight="1" x14ac:dyDescent="0.2">
      <c r="A9" s="63">
        <v>2003</v>
      </c>
      <c r="C9" s="7">
        <f>SUM(C170:C181)</f>
        <v>4139.0072890100009</v>
      </c>
      <c r="D9" s="8">
        <f t="shared" si="0"/>
        <v>1.2875992779705525</v>
      </c>
      <c r="E9" s="9">
        <f t="shared" si="1"/>
        <v>1.2875992779705525</v>
      </c>
      <c r="F9" s="7">
        <f>SUM(F170:F181)</f>
        <v>3522.0061848199994</v>
      </c>
      <c r="G9" s="8">
        <f t="shared" si="2"/>
        <v>0.58180753894863102</v>
      </c>
      <c r="H9" s="9">
        <f t="shared" si="3"/>
        <v>0.58180753894863102</v>
      </c>
      <c r="I9" s="7">
        <f>SUM(I170:I181)</f>
        <v>617.00110419000021</v>
      </c>
      <c r="J9" s="8">
        <f t="shared" si="4"/>
        <v>5.5140073325952832</v>
      </c>
      <c r="K9" s="8">
        <f t="shared" si="5"/>
        <v>5.5140073325952832</v>
      </c>
    </row>
    <row r="10" spans="1:11" s="10" customFormat="1" ht="12" customHeight="1" x14ac:dyDescent="0.2">
      <c r="A10" s="64">
        <v>2004</v>
      </c>
      <c r="B10" s="11"/>
      <c r="C10" s="12">
        <f>SUM(C182:C193)</f>
        <v>4454.4525020599995</v>
      </c>
      <c r="D10" s="13">
        <f t="shared" si="0"/>
        <v>7.621277060506193</v>
      </c>
      <c r="E10" s="14">
        <f t="shared" si="1"/>
        <v>7.621277060506193</v>
      </c>
      <c r="F10" s="12">
        <f>SUM(F182:F193)</f>
        <v>3746.7072353600001</v>
      </c>
      <c r="G10" s="13">
        <f t="shared" si="2"/>
        <v>6.3799164098141681</v>
      </c>
      <c r="H10" s="14">
        <f t="shared" si="3"/>
        <v>6.3799164098141681</v>
      </c>
      <c r="I10" s="12">
        <f>SUM(I182:I193)</f>
        <v>707.74526669999989</v>
      </c>
      <c r="J10" s="13">
        <f t="shared" si="4"/>
        <v>14.707293373344733</v>
      </c>
      <c r="K10" s="13">
        <f t="shared" si="5"/>
        <v>14.707293373344733</v>
      </c>
    </row>
    <row r="11" spans="1:11" s="10" customFormat="1" ht="12" customHeight="1" x14ac:dyDescent="0.2">
      <c r="A11" s="63">
        <v>2005</v>
      </c>
      <c r="C11" s="7">
        <f>SUM(C194:C205)</f>
        <v>4368.9959859300006</v>
      </c>
      <c r="D11" s="8">
        <f t="shared" si="0"/>
        <v>-1.9184516187001344</v>
      </c>
      <c r="E11" s="9">
        <f t="shared" si="1"/>
        <v>-1.9184516187001344</v>
      </c>
      <c r="F11" s="7">
        <f>SUM(F194:F205)</f>
        <v>3609.5754821099999</v>
      </c>
      <c r="G11" s="8">
        <f t="shared" si="2"/>
        <v>-3.6600605447845713</v>
      </c>
      <c r="H11" s="9">
        <f t="shared" si="3"/>
        <v>-3.6600605447845713</v>
      </c>
      <c r="I11" s="7">
        <f>SUM(I194:I205)</f>
        <v>759.42050382000002</v>
      </c>
      <c r="J11" s="8">
        <f t="shared" si="4"/>
        <v>7.3013892923573964</v>
      </c>
      <c r="K11" s="8">
        <f t="shared" si="5"/>
        <v>7.3013892923573964</v>
      </c>
    </row>
    <row r="12" spans="1:11" s="10" customFormat="1" ht="12" customHeight="1" x14ac:dyDescent="0.2">
      <c r="A12" s="63">
        <v>2006</v>
      </c>
      <c r="C12" s="7">
        <f>SUM(C206:C217)</f>
        <v>5250.6245767600003</v>
      </c>
      <c r="D12" s="8">
        <f t="shared" si="0"/>
        <v>20.179203498222776</v>
      </c>
      <c r="E12" s="9">
        <f t="shared" si="1"/>
        <v>20.179203498222776</v>
      </c>
      <c r="F12" s="7">
        <f>SUM(F206:F217)</f>
        <v>4403.9832812099994</v>
      </c>
      <c r="G12" s="8">
        <f t="shared" si="2"/>
        <v>22.008344278635871</v>
      </c>
      <c r="H12" s="9">
        <f t="shared" si="3"/>
        <v>22.008344278635871</v>
      </c>
      <c r="I12" s="7">
        <f>SUM(I206:I217)</f>
        <v>846.64129555</v>
      </c>
      <c r="J12" s="8">
        <f t="shared" si="4"/>
        <v>11.485177354478338</v>
      </c>
      <c r="K12" s="8">
        <f t="shared" si="5"/>
        <v>11.485177354478338</v>
      </c>
    </row>
    <row r="13" spans="1:11" s="10" customFormat="1" ht="12" customHeight="1" x14ac:dyDescent="0.2">
      <c r="A13" s="64">
        <v>2007</v>
      </c>
      <c r="B13" s="11"/>
      <c r="C13" s="12">
        <f>SUM(C218:C229)</f>
        <v>5275.27176616</v>
      </c>
      <c r="D13" s="13">
        <f t="shared" ref="D13:D18" si="6">((C13/C12)-1)*100</f>
        <v>0.4694144294583813</v>
      </c>
      <c r="E13" s="14">
        <f t="shared" si="1"/>
        <v>0.4694144294583813</v>
      </c>
      <c r="F13" s="12">
        <f>SUM(F218:F229)</f>
        <v>4274.3648357900001</v>
      </c>
      <c r="G13" s="13">
        <f t="shared" ref="G13:G19" si="7">((F13/F12)-1)*100</f>
        <v>-2.9432092981149238</v>
      </c>
      <c r="H13" s="14">
        <f t="shared" si="3"/>
        <v>-2.9432092981149238</v>
      </c>
      <c r="I13" s="12">
        <f>SUM(I218:I229)</f>
        <v>1000.9069303700001</v>
      </c>
      <c r="J13" s="13">
        <f t="shared" ref="J13:J19" si="8">((I13/I12)-1)*100</f>
        <v>18.220896574597756</v>
      </c>
      <c r="K13" s="13">
        <f t="shared" si="5"/>
        <v>18.220896574597756</v>
      </c>
    </row>
    <row r="14" spans="1:11" s="10" customFormat="1" ht="12" customHeight="1" x14ac:dyDescent="0.2">
      <c r="A14" s="62">
        <v>2008</v>
      </c>
      <c r="B14" s="41"/>
      <c r="C14" s="42">
        <f>SUM(C230:C241)</f>
        <v>4908.5933264100004</v>
      </c>
      <c r="D14" s="43">
        <f t="shared" si="6"/>
        <v>-6.9508919351261023</v>
      </c>
      <c r="E14" s="44">
        <f t="shared" si="1"/>
        <v>-6.9508919351261023</v>
      </c>
      <c r="F14" s="42">
        <f>SUM(F230:F241)</f>
        <v>3791.6997761900002</v>
      </c>
      <c r="G14" s="43">
        <f t="shared" si="7"/>
        <v>-11.292088488997509</v>
      </c>
      <c r="H14" s="44">
        <f t="shared" si="3"/>
        <v>-11.292088488997509</v>
      </c>
      <c r="I14" s="42">
        <f>SUM(I230:I241)</f>
        <v>1116.8935502200002</v>
      </c>
      <c r="J14" s="43">
        <f t="shared" si="8"/>
        <v>11.588152337712753</v>
      </c>
      <c r="K14" s="43">
        <f t="shared" si="5"/>
        <v>11.588152337712753</v>
      </c>
    </row>
    <row r="15" spans="1:11" s="10" customFormat="1" ht="12" customHeight="1" x14ac:dyDescent="0.2">
      <c r="A15" s="63">
        <v>2009</v>
      </c>
      <c r="C15" s="7">
        <f>SUM(C242:C253)</f>
        <v>3569.9316965500007</v>
      </c>
      <c r="D15" s="8">
        <f t="shared" si="6"/>
        <v>-27.271797454833301</v>
      </c>
      <c r="E15" s="9">
        <f t="shared" si="1"/>
        <v>-27.271797454833301</v>
      </c>
      <c r="F15" s="7">
        <f>SUM(F242:F253)</f>
        <v>2953.5850007199997</v>
      </c>
      <c r="G15" s="8">
        <f t="shared" si="7"/>
        <v>-22.103932930896764</v>
      </c>
      <c r="H15" s="9">
        <f t="shared" si="3"/>
        <v>-22.103932930896764</v>
      </c>
      <c r="I15" s="7">
        <f>SUM(I242:I253)</f>
        <v>616.34669582999993</v>
      </c>
      <c r="J15" s="8">
        <f t="shared" si="8"/>
        <v>-44.815985757228603</v>
      </c>
      <c r="K15" s="8">
        <f t="shared" si="5"/>
        <v>-44.815985757228603</v>
      </c>
    </row>
    <row r="16" spans="1:11" s="10" customFormat="1" ht="12" customHeight="1" x14ac:dyDescent="0.2">
      <c r="A16" s="64">
        <v>2010</v>
      </c>
      <c r="B16" s="11"/>
      <c r="C16" s="12">
        <f>SUM(C254:C265)</f>
        <v>4494.6207438700003</v>
      </c>
      <c r="D16" s="13">
        <f t="shared" si="6"/>
        <v>25.902149562514708</v>
      </c>
      <c r="E16" s="14">
        <f t="shared" si="1"/>
        <v>25.902149562514708</v>
      </c>
      <c r="F16" s="12">
        <f>SUM(F254:F265)</f>
        <v>3699.0362965100003</v>
      </c>
      <c r="G16" s="13">
        <f t="shared" si="7"/>
        <v>25.238863808161295</v>
      </c>
      <c r="H16" s="14">
        <f t="shared" si="3"/>
        <v>25.238863808161295</v>
      </c>
      <c r="I16" s="12">
        <f>SUM(I254:I265)</f>
        <v>795.58444736000001</v>
      </c>
      <c r="J16" s="13">
        <f t="shared" si="8"/>
        <v>29.0806704639879</v>
      </c>
      <c r="K16" s="13">
        <f t="shared" si="5"/>
        <v>29.0806704639879</v>
      </c>
    </row>
    <row r="17" spans="1:11" s="10" customFormat="1" ht="12" customHeight="1" x14ac:dyDescent="0.2">
      <c r="A17" s="62">
        <v>2011</v>
      </c>
      <c r="B17" s="41"/>
      <c r="C17" s="42">
        <f>SUM(C266:C277)</f>
        <v>5361.4316270899999</v>
      </c>
      <c r="D17" s="43">
        <f t="shared" si="6"/>
        <v>19.285517791511154</v>
      </c>
      <c r="E17" s="44">
        <f t="shared" si="1"/>
        <v>19.285517791511154</v>
      </c>
      <c r="F17" s="42">
        <f>SUM(F266:F277)</f>
        <v>4517.8386406899999</v>
      </c>
      <c r="G17" s="43">
        <f t="shared" si="7"/>
        <v>22.135558522432742</v>
      </c>
      <c r="H17" s="44">
        <f t="shared" si="3"/>
        <v>22.135558522432742</v>
      </c>
      <c r="I17" s="42">
        <f>SUM(I266:I277)</f>
        <v>843.59298639999997</v>
      </c>
      <c r="J17" s="43">
        <f t="shared" si="8"/>
        <v>6.0343737486708626</v>
      </c>
      <c r="K17" s="43">
        <f t="shared" si="5"/>
        <v>6.0343737486708626</v>
      </c>
    </row>
    <row r="18" spans="1:11" s="10" customFormat="1" ht="12" customHeight="1" x14ac:dyDescent="0.2">
      <c r="A18" s="63">
        <v>2012</v>
      </c>
      <c r="C18" s="7">
        <f>SUM(C278:C289)</f>
        <v>4325.2232908099995</v>
      </c>
      <c r="D18" s="8">
        <f t="shared" si="6"/>
        <v>-19.327082920246408</v>
      </c>
      <c r="E18" s="9">
        <f t="shared" si="1"/>
        <v>-19.327082920246408</v>
      </c>
      <c r="F18" s="7">
        <f>SUM(F278:F289)</f>
        <v>3545.6343988099998</v>
      </c>
      <c r="G18" s="8">
        <f t="shared" si="7"/>
        <v>-21.519233403420479</v>
      </c>
      <c r="H18" s="9">
        <f t="shared" si="3"/>
        <v>-21.519233403420479</v>
      </c>
      <c r="I18" s="7">
        <f>SUM(I278:I289)</f>
        <v>779.58889199999999</v>
      </c>
      <c r="J18" s="8">
        <f t="shared" si="8"/>
        <v>-7.5870823290192231</v>
      </c>
      <c r="K18" s="8">
        <f t="shared" si="5"/>
        <v>-7.5870823290192231</v>
      </c>
    </row>
    <row r="19" spans="1:11" s="10" customFormat="1" ht="12" customHeight="1" x14ac:dyDescent="0.2">
      <c r="A19" s="64">
        <v>2013</v>
      </c>
      <c r="B19" s="11"/>
      <c r="C19" s="12">
        <f>SUM(C290:C301)</f>
        <v>3918.6426293999998</v>
      </c>
      <c r="D19" s="13">
        <f t="shared" ref="D19:D24" si="9">((C19/C18)-1)*100</f>
        <v>-9.4002236202204941</v>
      </c>
      <c r="E19" s="14">
        <f t="shared" si="1"/>
        <v>-9.4002236202204941</v>
      </c>
      <c r="F19" s="12">
        <f>SUM(F290:F301)</f>
        <v>3164.3501040099995</v>
      </c>
      <c r="G19" s="13">
        <f t="shared" si="7"/>
        <v>-10.753626908853553</v>
      </c>
      <c r="H19" s="14">
        <f t="shared" si="3"/>
        <v>-10.753626908853553</v>
      </c>
      <c r="I19" s="12">
        <f>SUM(I290:I301)</f>
        <v>754.29252538999981</v>
      </c>
      <c r="J19" s="13">
        <f t="shared" si="8"/>
        <v>-3.2448341516390089</v>
      </c>
      <c r="K19" s="13">
        <f t="shared" si="5"/>
        <v>-3.2448341516390089</v>
      </c>
    </row>
    <row r="20" spans="1:11" s="10" customFormat="1" ht="12" customHeight="1" x14ac:dyDescent="0.2">
      <c r="A20" s="63">
        <v>2014</v>
      </c>
      <c r="C20" s="7">
        <f>SUM(C302:C313)</f>
        <v>4163.3834236299999</v>
      </c>
      <c r="D20" s="8">
        <f t="shared" si="9"/>
        <v>6.2455502421631559</v>
      </c>
      <c r="E20" s="9">
        <f t="shared" si="1"/>
        <v>6.2455502421631559</v>
      </c>
      <c r="F20" s="7">
        <f>SUM(F302:F313)</f>
        <v>3346.1967784600001</v>
      </c>
      <c r="G20" s="8">
        <f t="shared" ref="G20:G26" si="10">((F20/F19)-1)*100</f>
        <v>5.7467305599199214</v>
      </c>
      <c r="H20" s="9">
        <f t="shared" si="3"/>
        <v>5.7467305599199214</v>
      </c>
      <c r="I20" s="7">
        <f>SUM(I302:I313)</f>
        <v>817.18664517000002</v>
      </c>
      <c r="J20" s="8">
        <f t="shared" ref="J20:J26" si="11">((I20/I19)-1)*100</f>
        <v>8.3381602843646707</v>
      </c>
      <c r="K20" s="8">
        <f t="shared" si="5"/>
        <v>8.3381602843646707</v>
      </c>
    </row>
    <row r="21" spans="1:11" s="10" customFormat="1" ht="12" customHeight="1" x14ac:dyDescent="0.2">
      <c r="A21" s="63">
        <v>2015</v>
      </c>
      <c r="C21" s="7">
        <f>SUM(C314:C325)</f>
        <v>4578.2037969399998</v>
      </c>
      <c r="D21" s="8">
        <f t="shared" si="9"/>
        <v>9.9635400130484228</v>
      </c>
      <c r="E21" s="9">
        <f t="shared" si="1"/>
        <v>9.9635400130484228</v>
      </c>
      <c r="F21" s="7">
        <f>SUM(F314:F325)</f>
        <v>3700.77357269</v>
      </c>
      <c r="G21" s="8">
        <f t="shared" si="10"/>
        <v>10.596411917926263</v>
      </c>
      <c r="H21" s="9">
        <f t="shared" si="3"/>
        <v>10.596411917926263</v>
      </c>
      <c r="I21" s="7">
        <f>SUM(I314:I325)</f>
        <v>877.43022425000004</v>
      </c>
      <c r="J21" s="8">
        <f t="shared" si="11"/>
        <v>7.3720709260327588</v>
      </c>
      <c r="K21" s="8">
        <f t="shared" si="5"/>
        <v>7.3720709260327588</v>
      </c>
    </row>
    <row r="22" spans="1:11" s="10" customFormat="1" ht="12" customHeight="1" x14ac:dyDescent="0.2">
      <c r="A22" s="64">
        <v>2016</v>
      </c>
      <c r="B22" s="11"/>
      <c r="C22" s="12">
        <f>SUM(C326:C337)</f>
        <v>4543.922164380001</v>
      </c>
      <c r="D22" s="13">
        <f t="shared" si="9"/>
        <v>-0.7488009289344455</v>
      </c>
      <c r="E22" s="14">
        <f t="shared" ref="E22:E27" si="12">D22</f>
        <v>-0.7488009289344455</v>
      </c>
      <c r="F22" s="12">
        <f>SUM(F326:F337)</f>
        <v>3613.7100605799997</v>
      </c>
      <c r="G22" s="13">
        <f t="shared" si="10"/>
        <v>-2.3525760330891043</v>
      </c>
      <c r="H22" s="14">
        <f>G22</f>
        <v>-2.3525760330891043</v>
      </c>
      <c r="I22" s="12">
        <f>SUM(I326:I337)</f>
        <v>930.21210380000002</v>
      </c>
      <c r="J22" s="13">
        <f t="shared" si="11"/>
        <v>6.0155073407821336</v>
      </c>
      <c r="K22" s="13">
        <f>J22</f>
        <v>6.0155073407821336</v>
      </c>
    </row>
    <row r="23" spans="1:11" s="10" customFormat="1" ht="12" customHeight="1" x14ac:dyDescent="0.2">
      <c r="A23" s="62">
        <v>2017</v>
      </c>
      <c r="B23" s="45"/>
      <c r="C23" s="42">
        <f>SUM(C338:C349)</f>
        <v>4469.2266819699998</v>
      </c>
      <c r="D23" s="43">
        <f t="shared" si="9"/>
        <v>-1.6438547956552196</v>
      </c>
      <c r="E23" s="44">
        <f t="shared" si="12"/>
        <v>-1.6438547956552196</v>
      </c>
      <c r="F23" s="42">
        <f>SUM(F338:F349)</f>
        <v>3421.54895433</v>
      </c>
      <c r="G23" s="43">
        <f t="shared" si="10"/>
        <v>-5.317557386415162</v>
      </c>
      <c r="H23" s="44">
        <f>G23</f>
        <v>-5.317557386415162</v>
      </c>
      <c r="I23" s="42">
        <f>SUM(I338:I349)</f>
        <v>1047.6777276400001</v>
      </c>
      <c r="J23" s="43">
        <f t="shared" si="11"/>
        <v>12.627832228815606</v>
      </c>
      <c r="K23" s="43">
        <f>J23</f>
        <v>12.627832228815606</v>
      </c>
    </row>
    <row r="24" spans="1:11" s="10" customFormat="1" ht="12" customHeight="1" x14ac:dyDescent="0.2">
      <c r="A24" s="63">
        <v>2018</v>
      </c>
      <c r="C24" s="7">
        <f>SUM(C350:C361)</f>
        <v>4855.7866670300009</v>
      </c>
      <c r="D24" s="8">
        <f t="shared" si="9"/>
        <v>8.6493707428061839</v>
      </c>
      <c r="E24" s="9">
        <f t="shared" si="12"/>
        <v>8.6493707428061839</v>
      </c>
      <c r="F24" s="7">
        <f>SUM(F350:F361)</f>
        <v>3717.9447109100001</v>
      </c>
      <c r="G24" s="8">
        <f t="shared" si="10"/>
        <v>8.6626191978024671</v>
      </c>
      <c r="H24" s="9">
        <f>G24</f>
        <v>8.6626191978024671</v>
      </c>
      <c r="I24" s="7">
        <f>SUM(I350:I361)</f>
        <v>1137.8419561199998</v>
      </c>
      <c r="J24" s="8">
        <f t="shared" si="11"/>
        <v>8.6061033943237284</v>
      </c>
      <c r="K24" s="8">
        <f>J24</f>
        <v>8.6061033943237284</v>
      </c>
    </row>
    <row r="25" spans="1:11" s="10" customFormat="1" ht="12" customHeight="1" x14ac:dyDescent="0.2">
      <c r="A25" s="64">
        <v>2019</v>
      </c>
      <c r="B25" s="11"/>
      <c r="C25" s="12">
        <f>SUM(C362:C373)</f>
        <v>5464.9999999999991</v>
      </c>
      <c r="D25" s="13">
        <f t="shared" ref="D25" si="13">((C25/C24)-1)*100</f>
        <v>12.546130519004418</v>
      </c>
      <c r="E25" s="14">
        <f t="shared" si="12"/>
        <v>12.546130519004418</v>
      </c>
      <c r="F25" s="12">
        <f>SUM(F362:F373)</f>
        <v>4130.18</v>
      </c>
      <c r="G25" s="13">
        <f t="shared" si="10"/>
        <v>11.087719725372192</v>
      </c>
      <c r="H25" s="14">
        <f>G25</f>
        <v>11.087719725372192</v>
      </c>
      <c r="I25" s="12">
        <f>SUM(I351:I362)</f>
        <v>1145.6543769799996</v>
      </c>
      <c r="J25" s="13">
        <f t="shared" si="11"/>
        <v>0.68659982328651559</v>
      </c>
      <c r="K25" s="13">
        <f>J25</f>
        <v>0.68659982328651559</v>
      </c>
    </row>
    <row r="26" spans="1:11" s="10" customFormat="1" ht="12" customHeight="1" x14ac:dyDescent="0.2">
      <c r="A26" s="62">
        <v>2020</v>
      </c>
      <c r="B26" s="45"/>
      <c r="C26" s="42">
        <f>SUM(C374:C385)</f>
        <v>4646.4100000000008</v>
      </c>
      <c r="D26" s="43">
        <f t="shared" ref="D26" si="14">((C26/C25)-1)*100</f>
        <v>-14.97877401646841</v>
      </c>
      <c r="E26" s="44">
        <f t="shared" si="12"/>
        <v>-14.97877401646841</v>
      </c>
      <c r="F26" s="42">
        <f t="shared" ref="F26" si="15">SUM(F374:F385)</f>
        <v>3505.18</v>
      </c>
      <c r="G26" s="43">
        <f t="shared" si="10"/>
        <v>-15.132512384448148</v>
      </c>
      <c r="H26" s="44">
        <f t="shared" ref="H26" si="16">G26</f>
        <v>-15.132512384448148</v>
      </c>
      <c r="I26" s="42">
        <f t="shared" ref="I26" si="17">SUM(I374:I385)</f>
        <v>1141.2299999999998</v>
      </c>
      <c r="J26" s="43">
        <f t="shared" si="11"/>
        <v>-0.38618776036649649</v>
      </c>
      <c r="K26" s="43">
        <f t="shared" ref="K26" si="18">J26</f>
        <v>-0.38618776036649649</v>
      </c>
    </row>
    <row r="27" spans="1:11" s="10" customFormat="1" ht="12" customHeight="1" x14ac:dyDescent="0.2">
      <c r="A27" s="63">
        <v>2021</v>
      </c>
      <c r="C27" s="7">
        <f>SUM(C386:C397)</f>
        <v>5672.49</v>
      </c>
      <c r="D27" s="8">
        <f t="shared" ref="D27" si="19">((C27/C26)-1)*100</f>
        <v>22.08328580560044</v>
      </c>
      <c r="E27" s="9">
        <f t="shared" si="12"/>
        <v>22.08328580560044</v>
      </c>
      <c r="F27" s="7">
        <f>SUM(F386:F397)</f>
        <v>4233.3999999999996</v>
      </c>
      <c r="G27" s="8">
        <f t="shared" ref="G27:G29" si="20">((F27/F26)-1)*100</f>
        <v>20.775537918166819</v>
      </c>
      <c r="H27" s="9">
        <f t="shared" ref="H27:H29" si="21">G27</f>
        <v>20.775537918166819</v>
      </c>
      <c r="I27" s="7">
        <f>SUM(I386:I397)</f>
        <v>1439.09</v>
      </c>
      <c r="J27" s="8">
        <f t="shared" ref="J27:J29" si="22">((I27/I26)-1)*100</f>
        <v>26.099909746501602</v>
      </c>
      <c r="K27" s="8">
        <f t="shared" ref="K27:K29" si="23">J27</f>
        <v>26.099909746501602</v>
      </c>
    </row>
    <row r="28" spans="1:11" s="10" customFormat="1" ht="12" customHeight="1" x14ac:dyDescent="0.2">
      <c r="A28" s="64">
        <v>2022</v>
      </c>
      <c r="B28" s="11"/>
      <c r="C28" s="7">
        <f>SUM(C398:C409)</f>
        <v>7281.37</v>
      </c>
      <c r="D28" s="8">
        <f t="shared" ref="D28" si="24">((C28/C27)-1)*100</f>
        <v>28.362852997537246</v>
      </c>
      <c r="E28" s="9">
        <f t="shared" ref="E28" si="25">D28</f>
        <v>28.362852997537246</v>
      </c>
      <c r="F28" s="7">
        <f t="shared" ref="F28" si="26">SUM(F398:F409)</f>
        <v>5257.8</v>
      </c>
      <c r="G28" s="8">
        <f t="shared" si="20"/>
        <v>24.198044125289385</v>
      </c>
      <c r="H28" s="9">
        <f t="shared" si="21"/>
        <v>24.198044125289385</v>
      </c>
      <c r="I28" s="7">
        <f t="shared" ref="I28" si="27">SUM(I398:I409)</f>
        <v>2023.5699999999997</v>
      </c>
      <c r="J28" s="8">
        <f t="shared" si="22"/>
        <v>40.614555031304491</v>
      </c>
      <c r="K28" s="8">
        <f t="shared" si="23"/>
        <v>40.614555031304491</v>
      </c>
    </row>
    <row r="29" spans="1:11" s="10" customFormat="1" ht="12" customHeight="1" x14ac:dyDescent="0.2">
      <c r="A29" s="66">
        <v>2023</v>
      </c>
      <c r="B29" s="67"/>
      <c r="C29" s="68">
        <f>SUM(C410:C421)</f>
        <v>6999.41</v>
      </c>
      <c r="D29" s="69">
        <f>((C29/C28)-1)*100</f>
        <v>-3.8723481982099517</v>
      </c>
      <c r="E29" s="70">
        <f>D29</f>
        <v>-3.8723481982099517</v>
      </c>
      <c r="F29" s="71">
        <f t="shared" ref="F29" si="28">SUM(F410:F421)</f>
        <v>5214.8200000000006</v>
      </c>
      <c r="G29" s="69">
        <f t="shared" si="20"/>
        <v>-0.81745216630528805</v>
      </c>
      <c r="H29" s="70">
        <f t="shared" si="21"/>
        <v>-0.81745216630528805</v>
      </c>
      <c r="I29" s="71">
        <f t="shared" ref="I29" si="29">SUM(I410:I421)</f>
        <v>1784.5900000000004</v>
      </c>
      <c r="J29" s="69">
        <f t="shared" si="22"/>
        <v>-11.809821256492203</v>
      </c>
      <c r="K29" s="69">
        <f t="shared" si="23"/>
        <v>-11.809821256492203</v>
      </c>
    </row>
    <row r="30" spans="1:11" s="10" customFormat="1" ht="12" customHeight="1" x14ac:dyDescent="0.2">
      <c r="A30" s="76">
        <v>1999</v>
      </c>
      <c r="B30" s="26" t="s">
        <v>0</v>
      </c>
      <c r="C30" s="7">
        <v>820.76857427908601</v>
      </c>
      <c r="D30" s="8">
        <v>17.457475072483962</v>
      </c>
      <c r="E30" s="9">
        <v>-81.154198580102644</v>
      </c>
      <c r="F30" s="7">
        <v>651.37631771903887</v>
      </c>
      <c r="G30" s="8">
        <v>-2.9250485061122156</v>
      </c>
      <c r="H30" s="9">
        <v>24.287887483679604</v>
      </c>
      <c r="I30" s="7">
        <v>148.58543560756311</v>
      </c>
      <c r="J30" s="8">
        <v>-0.78783834738086478</v>
      </c>
      <c r="K30" s="8">
        <v>37.833749637859057</v>
      </c>
    </row>
    <row r="31" spans="1:11" s="10" customFormat="1" ht="12" customHeight="1" x14ac:dyDescent="0.2">
      <c r="A31" s="76"/>
      <c r="B31" s="26" t="s">
        <v>1</v>
      </c>
      <c r="C31" s="7">
        <v>799.96175332660198</v>
      </c>
      <c r="D31" s="8">
        <v>-2.5350411315101185</v>
      </c>
      <c r="E31" s="9">
        <v>26.598802601743255</v>
      </c>
      <c r="F31" s="7">
        <v>693.61544841513114</v>
      </c>
      <c r="G31" s="8">
        <v>6.4845972362034043</v>
      </c>
      <c r="H31" s="9">
        <v>13.057793948012474</v>
      </c>
      <c r="I31" s="7">
        <v>143.87348065342033</v>
      </c>
      <c r="J31" s="8">
        <v>-3.1712091665483166</v>
      </c>
      <c r="K31" s="8">
        <v>12.148642187136538</v>
      </c>
    </row>
    <row r="32" spans="1:11" s="10" customFormat="1" ht="12" customHeight="1" x14ac:dyDescent="0.2">
      <c r="A32" s="76"/>
      <c r="B32" s="26" t="s">
        <v>2</v>
      </c>
      <c r="C32" s="7">
        <v>837.48892906855144</v>
      </c>
      <c r="D32" s="8">
        <v>4.691121242471219</v>
      </c>
      <c r="E32" s="9">
        <v>12.900597089707034</v>
      </c>
      <c r="F32" s="7">
        <v>613.38514057673126</v>
      </c>
      <c r="G32" s="8">
        <v>-11.566972451625935</v>
      </c>
      <c r="H32" s="9">
        <v>7.5112391817293789</v>
      </c>
      <c r="I32" s="7">
        <v>127.48961985383386</v>
      </c>
      <c r="J32" s="8">
        <v>-11.387686406957709</v>
      </c>
      <c r="K32" s="8">
        <v>-0.59080448018893339</v>
      </c>
    </row>
    <row r="33" spans="1:11" s="10" customFormat="1" ht="12" customHeight="1" x14ac:dyDescent="0.2">
      <c r="A33" s="77"/>
      <c r="B33" s="27" t="s">
        <v>3</v>
      </c>
      <c r="C33" s="12">
        <v>740.87476043056506</v>
      </c>
      <c r="D33" s="13">
        <v>-11.536172632806007</v>
      </c>
      <c r="E33" s="14">
        <v>6.0241357090698777</v>
      </c>
      <c r="F33" s="12">
        <v>689.04475136129236</v>
      </c>
      <c r="G33" s="13">
        <v>12.33476420922468</v>
      </c>
      <c r="H33" s="14">
        <v>2.6886977557678993</v>
      </c>
      <c r="I33" s="12">
        <v>139.13326669311121</v>
      </c>
      <c r="J33" s="13">
        <v>9.133015576191017</v>
      </c>
      <c r="K33" s="13">
        <v>-7.0991575320232814</v>
      </c>
    </row>
    <row r="34" spans="1:11" s="10" customFormat="1" ht="12" customHeight="1" x14ac:dyDescent="0.2">
      <c r="A34" s="75">
        <v>2000</v>
      </c>
      <c r="B34" s="46" t="s">
        <v>0</v>
      </c>
      <c r="C34" s="42">
        <f>SUM(C134:C136)</f>
        <v>887.60274030867981</v>
      </c>
      <c r="D34" s="43">
        <f>((C34/C33)-1)*100</f>
        <v>19.804694087951201</v>
      </c>
      <c r="E34" s="44">
        <f>((C34/C30)-1)*100</f>
        <v>8.1428758512467336</v>
      </c>
      <c r="F34" s="42">
        <f>SUM(F134:F136)</f>
        <v>723.75784473453291</v>
      </c>
      <c r="G34" s="43">
        <f t="shared" ref="G34:G51" si="30">((F34/F33)-1)*100</f>
        <v>5.0378575999106889</v>
      </c>
      <c r="H34" s="44">
        <f t="shared" ref="H34:H51" si="31">((F34/F30)-1)*100</f>
        <v>11.112090668103569</v>
      </c>
      <c r="I34" s="42">
        <f>SUM(I134:I136)</f>
        <v>163.84489557414688</v>
      </c>
      <c r="J34" s="43">
        <f t="shared" ref="J34:J51" si="32">((I34/I33)-1)*100</f>
        <v>17.761121742036391</v>
      </c>
      <c r="K34" s="43">
        <f t="shared" ref="K34:K51" si="33">((I34/I30)-1)*100</f>
        <v>10.269822142518947</v>
      </c>
    </row>
    <row r="35" spans="1:11" s="10" customFormat="1" ht="12" customHeight="1" x14ac:dyDescent="0.2">
      <c r="A35" s="76"/>
      <c r="B35" s="26" t="s">
        <v>1</v>
      </c>
      <c r="C35" s="7">
        <f>SUM(C137:C139)</f>
        <v>937.03381711802672</v>
      </c>
      <c r="D35" s="8">
        <f>((C35/C34)-1)*100</f>
        <v>5.5690541009547179</v>
      </c>
      <c r="E35" s="9">
        <f>((C35/C31)-1)*100</f>
        <v>17.134827161600818</v>
      </c>
      <c r="F35" s="7">
        <f>SUM(F137:F139)</f>
        <v>800.81637369129612</v>
      </c>
      <c r="G35" s="8">
        <f t="shared" si="30"/>
        <v>10.647004314685882</v>
      </c>
      <c r="H35" s="9">
        <f t="shared" si="31"/>
        <v>15.455383169609682</v>
      </c>
      <c r="I35" s="7">
        <f>SUM(I137:I139)</f>
        <v>136.2174434267306</v>
      </c>
      <c r="J35" s="8">
        <f t="shared" si="32"/>
        <v>-16.861954747265017</v>
      </c>
      <c r="K35" s="8">
        <f t="shared" si="33"/>
        <v>-5.3213679073577875</v>
      </c>
    </row>
    <row r="36" spans="1:11" s="10" customFormat="1" ht="12" customHeight="1" x14ac:dyDescent="0.2">
      <c r="A36" s="76"/>
      <c r="B36" s="26" t="s">
        <v>2</v>
      </c>
      <c r="C36" s="7">
        <f>SUM(C140:C142)</f>
        <v>894.60475393963429</v>
      </c>
      <c r="D36" s="8">
        <f>((C36/C35)-1)*100</f>
        <v>-4.5280183493151549</v>
      </c>
      <c r="E36" s="9">
        <f>((C36/C32)-1)*100</f>
        <v>6.8198901368889286</v>
      </c>
      <c r="F36" s="7">
        <f>SUM(F140:F142)</f>
        <v>750.51768389167364</v>
      </c>
      <c r="G36" s="8">
        <f t="shared" si="30"/>
        <v>-6.2809267457625602</v>
      </c>
      <c r="H36" s="9">
        <f t="shared" si="31"/>
        <v>22.356678413501243</v>
      </c>
      <c r="I36" s="7">
        <f>SUM(I140:I142)</f>
        <v>144.08707004796076</v>
      </c>
      <c r="J36" s="8">
        <f t="shared" si="32"/>
        <v>5.7772532087368988</v>
      </c>
      <c r="K36" s="8">
        <f t="shared" si="33"/>
        <v>13.018667883044754</v>
      </c>
    </row>
    <row r="37" spans="1:11" s="10" customFormat="1" ht="12" customHeight="1" x14ac:dyDescent="0.2">
      <c r="A37" s="77"/>
      <c r="B37" s="27" t="s">
        <v>3</v>
      </c>
      <c r="C37" s="12">
        <f>SUM(C143:C145)</f>
        <v>1111.0135893284291</v>
      </c>
      <c r="D37" s="13">
        <f>((C37/C36)-1)*100</f>
        <v>24.190441022784626</v>
      </c>
      <c r="E37" s="14">
        <f>((C37/C33)-1)*100</f>
        <v>49.959702862971753</v>
      </c>
      <c r="F37" s="12">
        <f>SUM(F143:F145)</f>
        <v>939.60326736023455</v>
      </c>
      <c r="G37" s="13">
        <f t="shared" si="30"/>
        <v>25.194021077303841</v>
      </c>
      <c r="H37" s="14">
        <f t="shared" si="31"/>
        <v>36.363170244593412</v>
      </c>
      <c r="I37" s="12">
        <f>SUM(I143:I145)</f>
        <v>171.41032196819458</v>
      </c>
      <c r="J37" s="13">
        <f t="shared" si="32"/>
        <v>18.963014454481588</v>
      </c>
      <c r="K37" s="13">
        <f t="shared" si="33"/>
        <v>23.198661285138567</v>
      </c>
    </row>
    <row r="38" spans="1:11" s="10" customFormat="1" ht="12" customHeight="1" x14ac:dyDescent="0.2">
      <c r="A38" s="75">
        <v>2001</v>
      </c>
      <c r="B38" s="46" t="s">
        <v>0</v>
      </c>
      <c r="C38" s="42">
        <f>SUM(C146:C148)</f>
        <v>1113.74</v>
      </c>
      <c r="D38" s="43">
        <f t="shared" ref="D38:D45" si="34">((C38/C37)-1)*100</f>
        <v>0.24539849897056154</v>
      </c>
      <c r="E38" s="44">
        <f t="shared" ref="E38:E45" si="35">((C38/C34)-1)*100</f>
        <v>25.477305265267304</v>
      </c>
      <c r="F38" s="42">
        <f>SUM(F146:F148)</f>
        <v>957.61273725000001</v>
      </c>
      <c r="G38" s="43">
        <f t="shared" si="30"/>
        <v>1.9167100110626611</v>
      </c>
      <c r="H38" s="44">
        <f t="shared" si="31"/>
        <v>32.311206602706008</v>
      </c>
      <c r="I38" s="42">
        <f>SUM(I146:I148)</f>
        <v>156.12726275</v>
      </c>
      <c r="J38" s="43">
        <f t="shared" si="32"/>
        <v>-8.9160670388510059</v>
      </c>
      <c r="K38" s="43">
        <f t="shared" si="33"/>
        <v>-4.7103285073988204</v>
      </c>
    </row>
    <row r="39" spans="1:11" s="10" customFormat="1" ht="12" customHeight="1" x14ac:dyDescent="0.2">
      <c r="A39" s="76"/>
      <c r="B39" s="26" t="s">
        <v>1</v>
      </c>
      <c r="C39" s="7">
        <f>SUM(C149:C151)</f>
        <v>1014.24</v>
      </c>
      <c r="D39" s="8">
        <f t="shared" si="34"/>
        <v>-8.933862481369081</v>
      </c>
      <c r="E39" s="9">
        <f t="shared" si="35"/>
        <v>8.2394233240622228</v>
      </c>
      <c r="F39" s="7">
        <f>SUM(F149:F151)</f>
        <v>861.34528917</v>
      </c>
      <c r="G39" s="8">
        <f t="shared" si="30"/>
        <v>-10.052857938842131</v>
      </c>
      <c r="H39" s="9">
        <f t="shared" si="31"/>
        <v>7.5584013348404477</v>
      </c>
      <c r="I39" s="7">
        <f>SUM(I149:I151)</f>
        <v>152.89471082999998</v>
      </c>
      <c r="J39" s="8">
        <f t="shared" si="32"/>
        <v>-2.0704596129224151</v>
      </c>
      <c r="K39" s="8">
        <f t="shared" si="33"/>
        <v>12.24312172048645</v>
      </c>
    </row>
    <row r="40" spans="1:11" s="10" customFormat="1" ht="12" customHeight="1" x14ac:dyDescent="0.2">
      <c r="A40" s="76"/>
      <c r="B40" s="26" t="s">
        <v>2</v>
      </c>
      <c r="C40" s="7">
        <f>SUM(C152:C154)</f>
        <v>863.14</v>
      </c>
      <c r="D40" s="8">
        <f t="shared" si="34"/>
        <v>-14.897854551191037</v>
      </c>
      <c r="E40" s="9">
        <f t="shared" si="35"/>
        <v>-3.5171682020546768</v>
      </c>
      <c r="F40" s="7">
        <f>SUM(F152:F154)</f>
        <v>735.64419167999995</v>
      </c>
      <c r="G40" s="8">
        <f t="shared" si="30"/>
        <v>-14.593578100499826</v>
      </c>
      <c r="H40" s="9">
        <f t="shared" si="31"/>
        <v>-1.9817643915530314</v>
      </c>
      <c r="I40" s="7">
        <f>SUM(I152:I154)</f>
        <v>127.49580832000001</v>
      </c>
      <c r="J40" s="8">
        <f t="shared" si="32"/>
        <v>-16.612021679572951</v>
      </c>
      <c r="K40" s="8">
        <f t="shared" si="33"/>
        <v>-11.514747105648127</v>
      </c>
    </row>
    <row r="41" spans="1:11" s="10" customFormat="1" ht="12" customHeight="1" x14ac:dyDescent="0.2">
      <c r="A41" s="77"/>
      <c r="B41" s="27" t="s">
        <v>3</v>
      </c>
      <c r="C41" s="12">
        <f>SUM(C155:C157)</f>
        <v>940.02</v>
      </c>
      <c r="D41" s="13">
        <f t="shared" si="34"/>
        <v>8.907013925898454</v>
      </c>
      <c r="E41" s="14">
        <f t="shared" si="35"/>
        <v>-15.390773881693843</v>
      </c>
      <c r="F41" s="12">
        <f>SUM(F155:F157)</f>
        <v>789.58848981999995</v>
      </c>
      <c r="G41" s="13">
        <f t="shared" si="30"/>
        <v>7.3329333324588353</v>
      </c>
      <c r="H41" s="14">
        <f t="shared" si="31"/>
        <v>-15.965757330931085</v>
      </c>
      <c r="I41" s="12">
        <f>SUM(I155:I157)</f>
        <v>150.43151018000003</v>
      </c>
      <c r="J41" s="13">
        <f t="shared" si="32"/>
        <v>17.989377189902612</v>
      </c>
      <c r="K41" s="13">
        <f t="shared" si="33"/>
        <v>-12.238943108739509</v>
      </c>
    </row>
    <row r="42" spans="1:11" s="10" customFormat="1" ht="12" customHeight="1" x14ac:dyDescent="0.2">
      <c r="A42" s="75">
        <v>2002</v>
      </c>
      <c r="B42" s="46" t="s">
        <v>0</v>
      </c>
      <c r="C42" s="42">
        <f>SUM(C158:C160)</f>
        <v>983.12235682999994</v>
      </c>
      <c r="D42" s="43">
        <f t="shared" si="34"/>
        <v>4.5852595508606209</v>
      </c>
      <c r="E42" s="44">
        <f t="shared" si="35"/>
        <v>-11.727839816294649</v>
      </c>
      <c r="F42" s="42">
        <f>SUM(F158:F160)</f>
        <v>848.67073757999992</v>
      </c>
      <c r="G42" s="43">
        <f t="shared" si="30"/>
        <v>7.4826632507610125</v>
      </c>
      <c r="H42" s="44">
        <f t="shared" si="31"/>
        <v>-11.37641506135888</v>
      </c>
      <c r="I42" s="42">
        <f>SUM(I158:I160)</f>
        <v>134.45161925000002</v>
      </c>
      <c r="J42" s="43">
        <f t="shared" si="32"/>
        <v>-10.622701926530642</v>
      </c>
      <c r="K42" s="43">
        <f t="shared" si="33"/>
        <v>-13.883317441303166</v>
      </c>
    </row>
    <row r="43" spans="1:11" s="10" customFormat="1" ht="12" customHeight="1" x14ac:dyDescent="0.2">
      <c r="A43" s="76"/>
      <c r="B43" s="26" t="s">
        <v>1</v>
      </c>
      <c r="C43" s="7">
        <f>SUM(C161:C163)</f>
        <v>1180.31546385</v>
      </c>
      <c r="D43" s="8">
        <f t="shared" si="34"/>
        <v>20.057839764302955</v>
      </c>
      <c r="E43" s="9">
        <f t="shared" si="35"/>
        <v>16.374375280998589</v>
      </c>
      <c r="F43" s="7">
        <f>SUM(F161:F163)</f>
        <v>1022.24695522</v>
      </c>
      <c r="G43" s="8">
        <f t="shared" si="30"/>
        <v>20.45271622478182</v>
      </c>
      <c r="H43" s="9">
        <f t="shared" si="31"/>
        <v>18.680274690425989</v>
      </c>
      <c r="I43" s="7">
        <f>SUM(I161:I163)</f>
        <v>158.06850863</v>
      </c>
      <c r="J43" s="8">
        <f t="shared" si="32"/>
        <v>17.565343959217493</v>
      </c>
      <c r="K43" s="8">
        <f t="shared" si="33"/>
        <v>3.3838958665827423</v>
      </c>
    </row>
    <row r="44" spans="1:11" s="10" customFormat="1" ht="12" customHeight="1" x14ac:dyDescent="0.2">
      <c r="A44" s="76"/>
      <c r="B44" s="26" t="s">
        <v>2</v>
      </c>
      <c r="C44" s="7">
        <f>SUM(C164:C166)</f>
        <v>915.81031111000004</v>
      </c>
      <c r="D44" s="8">
        <f t="shared" si="34"/>
        <v>-22.40969985068454</v>
      </c>
      <c r="E44" s="9">
        <f t="shared" si="35"/>
        <v>6.1021747468545051</v>
      </c>
      <c r="F44" s="7">
        <f>SUM(F164:F166)</f>
        <v>773.21991273000003</v>
      </c>
      <c r="G44" s="8">
        <f t="shared" si="30"/>
        <v>-24.360751696874104</v>
      </c>
      <c r="H44" s="9">
        <f t="shared" si="31"/>
        <v>5.107866204202316</v>
      </c>
      <c r="I44" s="7">
        <f>SUM(I164:I166)</f>
        <v>142.59039837999995</v>
      </c>
      <c r="J44" s="8">
        <f t="shared" si="32"/>
        <v>-9.7920264979728167</v>
      </c>
      <c r="K44" s="8">
        <f t="shared" si="33"/>
        <v>11.839283392058064</v>
      </c>
    </row>
    <row r="45" spans="1:11" s="10" customFormat="1" ht="12" customHeight="1" x14ac:dyDescent="0.2">
      <c r="A45" s="77"/>
      <c r="B45" s="27" t="s">
        <v>3</v>
      </c>
      <c r="C45" s="12">
        <f>SUM(C167:C169)</f>
        <v>1007.1428168699999</v>
      </c>
      <c r="D45" s="13">
        <f t="shared" si="34"/>
        <v>9.9728627917828447</v>
      </c>
      <c r="E45" s="14">
        <f t="shared" si="35"/>
        <v>7.1405732718452741</v>
      </c>
      <c r="F45" s="12">
        <f>SUM(F167:F169)</f>
        <v>857.49581207999995</v>
      </c>
      <c r="G45" s="13">
        <f t="shared" si="30"/>
        <v>10.899344153262657</v>
      </c>
      <c r="H45" s="14">
        <f t="shared" si="31"/>
        <v>8.6003434872107487</v>
      </c>
      <c r="I45" s="12">
        <f>SUM(I167:I169)</f>
        <v>149.64700479000007</v>
      </c>
      <c r="J45" s="13">
        <f t="shared" si="32"/>
        <v>4.9488650639676557</v>
      </c>
      <c r="K45" s="13">
        <f t="shared" si="33"/>
        <v>-0.52150336658939311</v>
      </c>
    </row>
    <row r="46" spans="1:11" s="10" customFormat="1" ht="12" customHeight="1" x14ac:dyDescent="0.2">
      <c r="A46" s="75">
        <v>2003</v>
      </c>
      <c r="B46" s="46" t="s">
        <v>0</v>
      </c>
      <c r="C46" s="42">
        <f>SUM(C170:C172)</f>
        <v>1015.9157661199999</v>
      </c>
      <c r="D46" s="43">
        <f t="shared" ref="D46:D51" si="36">((C46/C45)-1)*100</f>
        <v>0.87107301000910464</v>
      </c>
      <c r="E46" s="44">
        <f t="shared" ref="E46:E51" si="37">((C46/C42)-1)*100</f>
        <v>3.3356386478423428</v>
      </c>
      <c r="F46" s="42">
        <f>SUM(F170:F172)</f>
        <v>852.86206639999989</v>
      </c>
      <c r="G46" s="43">
        <f t="shared" si="30"/>
        <v>-0.54038114410845939</v>
      </c>
      <c r="H46" s="44">
        <f t="shared" si="31"/>
        <v>0.49386984072898876</v>
      </c>
      <c r="I46" s="42">
        <f>SUM(I170:I172)</f>
        <v>163.05369972000005</v>
      </c>
      <c r="J46" s="43">
        <f t="shared" si="32"/>
        <v>8.9588795638199556</v>
      </c>
      <c r="K46" s="43">
        <f t="shared" si="33"/>
        <v>21.273139460534995</v>
      </c>
    </row>
    <row r="47" spans="1:11" s="10" customFormat="1" ht="12" customHeight="1" x14ac:dyDescent="0.2">
      <c r="A47" s="76"/>
      <c r="B47" s="26" t="s">
        <v>1</v>
      </c>
      <c r="C47" s="7">
        <f>SUM(C173:C175)</f>
        <v>1031.50129956</v>
      </c>
      <c r="D47" s="8">
        <f t="shared" si="36"/>
        <v>1.534136388051599</v>
      </c>
      <c r="E47" s="9">
        <f t="shared" si="37"/>
        <v>-12.60799920426291</v>
      </c>
      <c r="F47" s="7">
        <f>SUM(F173:F175)</f>
        <v>884.51112199999989</v>
      </c>
      <c r="G47" s="8">
        <f t="shared" si="30"/>
        <v>3.7109231195606052</v>
      </c>
      <c r="H47" s="9">
        <f t="shared" si="31"/>
        <v>-13.47383159388894</v>
      </c>
      <c r="I47" s="7">
        <f>SUM(I173:I175)</f>
        <v>146.99017756000006</v>
      </c>
      <c r="J47" s="8">
        <f t="shared" si="32"/>
        <v>-9.8516759739795461</v>
      </c>
      <c r="K47" s="8">
        <f t="shared" si="33"/>
        <v>-7.0085630376456649</v>
      </c>
    </row>
    <row r="48" spans="1:11" s="10" customFormat="1" ht="12" customHeight="1" x14ac:dyDescent="0.2">
      <c r="A48" s="76"/>
      <c r="B48" s="26" t="s">
        <v>2</v>
      </c>
      <c r="C48" s="7">
        <f>SUM(C176:C178)</f>
        <v>976.03187135999997</v>
      </c>
      <c r="D48" s="8">
        <f t="shared" si="36"/>
        <v>-5.3775432201259683</v>
      </c>
      <c r="E48" s="9">
        <f t="shared" si="37"/>
        <v>6.5757678767570216</v>
      </c>
      <c r="F48" s="7">
        <f>SUM(F176:F178)</f>
        <v>833.32085525000002</v>
      </c>
      <c r="G48" s="8">
        <f t="shared" si="30"/>
        <v>-5.7874079224975343</v>
      </c>
      <c r="H48" s="9">
        <f t="shared" si="31"/>
        <v>7.7728135981136592</v>
      </c>
      <c r="I48" s="7">
        <f>SUM(I176:I178)</f>
        <v>142.71101611</v>
      </c>
      <c r="J48" s="8">
        <f t="shared" si="32"/>
        <v>-2.9111887073225318</v>
      </c>
      <c r="K48" s="8">
        <f t="shared" si="33"/>
        <v>8.459035907775192E-2</v>
      </c>
    </row>
    <row r="49" spans="1:11" s="10" customFormat="1" ht="12" customHeight="1" x14ac:dyDescent="0.2">
      <c r="A49" s="77"/>
      <c r="B49" s="27" t="s">
        <v>3</v>
      </c>
      <c r="C49" s="12">
        <f>SUM(C179:C181)</f>
        <v>1115.5583519699999</v>
      </c>
      <c r="D49" s="13">
        <f t="shared" si="36"/>
        <v>14.295279150626939</v>
      </c>
      <c r="E49" s="14">
        <f t="shared" si="37"/>
        <v>10.764663490023585</v>
      </c>
      <c r="F49" s="12">
        <f>SUM(F179:F181)</f>
        <v>951.31214117000002</v>
      </c>
      <c r="G49" s="13">
        <f t="shared" si="30"/>
        <v>14.159166325508799</v>
      </c>
      <c r="H49" s="14">
        <f t="shared" si="31"/>
        <v>10.940733210397013</v>
      </c>
      <c r="I49" s="12">
        <f>SUM(I179:I181)</f>
        <v>164.24621080000003</v>
      </c>
      <c r="J49" s="13">
        <f t="shared" si="32"/>
        <v>15.090071724666965</v>
      </c>
      <c r="K49" s="13">
        <f t="shared" si="33"/>
        <v>9.7557622556408994</v>
      </c>
    </row>
    <row r="50" spans="1:11" s="10" customFormat="1" ht="12" customHeight="1" x14ac:dyDescent="0.2">
      <c r="A50" s="75">
        <v>2004</v>
      </c>
      <c r="B50" s="46" t="s">
        <v>0</v>
      </c>
      <c r="C50" s="7">
        <f>SUM(C182:C184)</f>
        <v>1085.47774815</v>
      </c>
      <c r="D50" s="8">
        <f t="shared" si="36"/>
        <v>-2.6964617105756594</v>
      </c>
      <c r="E50" s="9">
        <f t="shared" si="37"/>
        <v>6.8472194595101232</v>
      </c>
      <c r="F50" s="7">
        <f>SUM(F182:F184)</f>
        <v>924.81410630999994</v>
      </c>
      <c r="G50" s="8">
        <f t="shared" si="30"/>
        <v>-2.7854196023831546</v>
      </c>
      <c r="H50" s="9">
        <f t="shared" si="31"/>
        <v>8.4365388900124785</v>
      </c>
      <c r="I50" s="7">
        <f>SUM(I182:I184)</f>
        <v>160.66364183999997</v>
      </c>
      <c r="J50" s="8">
        <f t="shared" si="32"/>
        <v>-2.181218636673754</v>
      </c>
      <c r="K50" s="8">
        <f t="shared" si="33"/>
        <v>-1.4658102723853261</v>
      </c>
    </row>
    <row r="51" spans="1:11" s="10" customFormat="1" ht="12" customHeight="1" x14ac:dyDescent="0.2">
      <c r="A51" s="76"/>
      <c r="B51" s="26" t="s">
        <v>1</v>
      </c>
      <c r="C51" s="7">
        <f>SUM(C185:C187)</f>
        <v>1185.7481856499999</v>
      </c>
      <c r="D51" s="8">
        <f t="shared" si="36"/>
        <v>9.237447535971377</v>
      </c>
      <c r="E51" s="9">
        <f t="shared" si="37"/>
        <v>14.953629836025971</v>
      </c>
      <c r="F51" s="7">
        <f>SUM(F185:F187)</f>
        <v>1007.63521559</v>
      </c>
      <c r="G51" s="8">
        <f t="shared" si="30"/>
        <v>8.9554331746144697</v>
      </c>
      <c r="H51" s="9">
        <f t="shared" si="31"/>
        <v>13.920016439318461</v>
      </c>
      <c r="I51" s="7">
        <f>SUM(I185:I187)</f>
        <v>178.11297005999995</v>
      </c>
      <c r="J51" s="8">
        <f t="shared" si="32"/>
        <v>10.8607822032176</v>
      </c>
      <c r="K51" s="8">
        <f t="shared" si="33"/>
        <v>21.173382478088264</v>
      </c>
    </row>
    <row r="52" spans="1:11" s="10" customFormat="1" ht="12" customHeight="1" x14ac:dyDescent="0.2">
      <c r="A52" s="76"/>
      <c r="B52" s="26" t="s">
        <v>2</v>
      </c>
      <c r="C52" s="7">
        <f>SUM(C188:C190)</f>
        <v>1020.52880716</v>
      </c>
      <c r="D52" s="8">
        <f t="shared" ref="D52:D57" si="38">((C52/C51)-1)*100</f>
        <v>-13.93376608031075</v>
      </c>
      <c r="E52" s="9">
        <f t="shared" ref="E52:E57" si="39">((C52/C48)-1)*100</f>
        <v>4.5589634012666247</v>
      </c>
      <c r="F52" s="7">
        <f>SUM(F188:F190)</f>
        <v>842.48999714999991</v>
      </c>
      <c r="G52" s="8">
        <f t="shared" ref="G52:G58" si="40">((F52/F51)-1)*100</f>
        <v>-16.389385353438911</v>
      </c>
      <c r="H52" s="9">
        <f t="shared" ref="H52:H58" si="41">((F52/F48)-1)*100</f>
        <v>1.1003135037642942</v>
      </c>
      <c r="I52" s="7">
        <f>SUM(I188:I190)</f>
        <v>178.03881001000002</v>
      </c>
      <c r="J52" s="8">
        <f t="shared" ref="J52:J58" si="42">((I52/I51)-1)*100</f>
        <v>-4.1636524266008834E-2</v>
      </c>
      <c r="K52" s="8">
        <f t="shared" ref="K52:K58" si="43">((I52/I48)-1)*100</f>
        <v>24.754777075351896</v>
      </c>
    </row>
    <row r="53" spans="1:11" s="10" customFormat="1" ht="12" customHeight="1" x14ac:dyDescent="0.2">
      <c r="A53" s="77"/>
      <c r="B53" s="26" t="s">
        <v>3</v>
      </c>
      <c r="C53" s="7">
        <f>SUM(C191:C193)</f>
        <v>1162.6977611</v>
      </c>
      <c r="D53" s="8">
        <f t="shared" si="38"/>
        <v>13.930910420416032</v>
      </c>
      <c r="E53" s="9">
        <f t="shared" si="39"/>
        <v>4.2256336521308002</v>
      </c>
      <c r="F53" s="7">
        <f>SUM(F191:F193)</f>
        <v>971.76791631000003</v>
      </c>
      <c r="G53" s="8">
        <f t="shared" si="40"/>
        <v>15.344742323033532</v>
      </c>
      <c r="H53" s="9">
        <f t="shared" si="41"/>
        <v>2.1502695334931765</v>
      </c>
      <c r="I53" s="7">
        <f>SUM(I191:I193)</f>
        <v>190.92984479</v>
      </c>
      <c r="J53" s="8">
        <f t="shared" si="42"/>
        <v>7.2405756808169741</v>
      </c>
      <c r="K53" s="8">
        <f t="shared" si="43"/>
        <v>16.246118470575976</v>
      </c>
    </row>
    <row r="54" spans="1:11" s="10" customFormat="1" ht="12" customHeight="1" x14ac:dyDescent="0.2">
      <c r="A54" s="75">
        <v>2005</v>
      </c>
      <c r="B54" s="46" t="s">
        <v>0</v>
      </c>
      <c r="C54" s="42">
        <f>SUM(C194:C196)</f>
        <v>1040.1965032000001</v>
      </c>
      <c r="D54" s="43">
        <f t="shared" si="38"/>
        <v>-10.535950270008643</v>
      </c>
      <c r="E54" s="44">
        <f t="shared" si="39"/>
        <v>-4.1715498108711664</v>
      </c>
      <c r="F54" s="42">
        <f>SUM(F194:F196)</f>
        <v>846.70910033999985</v>
      </c>
      <c r="G54" s="43">
        <f t="shared" si="40"/>
        <v>-12.869206100657637</v>
      </c>
      <c r="H54" s="44">
        <f t="shared" si="41"/>
        <v>-8.4454816851397663</v>
      </c>
      <c r="I54" s="42">
        <f>SUM(I194:I196)</f>
        <v>193.48740286000003</v>
      </c>
      <c r="J54" s="43">
        <f t="shared" si="42"/>
        <v>1.3395276536326994</v>
      </c>
      <c r="K54" s="43">
        <f t="shared" si="43"/>
        <v>20.430111407961384</v>
      </c>
    </row>
    <row r="55" spans="1:11" s="10" customFormat="1" ht="12" customHeight="1" x14ac:dyDescent="0.2">
      <c r="A55" s="76"/>
      <c r="B55" s="26" t="s">
        <v>1</v>
      </c>
      <c r="C55" s="7">
        <f>SUM(C197:C199)</f>
        <v>1222.0951757400001</v>
      </c>
      <c r="D55" s="8">
        <f t="shared" si="38"/>
        <v>17.48695289595932</v>
      </c>
      <c r="E55" s="9">
        <f t="shared" si="39"/>
        <v>3.0653211642972522</v>
      </c>
      <c r="F55" s="7">
        <f>SUM(F197:F199)</f>
        <v>1009.9289887</v>
      </c>
      <c r="G55" s="8">
        <f t="shared" si="40"/>
        <v>19.27697343685788</v>
      </c>
      <c r="H55" s="9">
        <f t="shared" si="41"/>
        <v>0.22763923635369387</v>
      </c>
      <c r="I55" s="7">
        <f>SUM(I197:I199)</f>
        <v>212.16618703999995</v>
      </c>
      <c r="J55" s="8">
        <f t="shared" si="42"/>
        <v>9.6537469126686037</v>
      </c>
      <c r="K55" s="8">
        <f t="shared" si="43"/>
        <v>19.118886720337478</v>
      </c>
    </row>
    <row r="56" spans="1:11" s="10" customFormat="1" ht="12" customHeight="1" x14ac:dyDescent="0.2">
      <c r="A56" s="76"/>
      <c r="B56" s="26" t="s">
        <v>2</v>
      </c>
      <c r="C56" s="7">
        <f>SUM(C200:C202)</f>
        <v>971.97877261999997</v>
      </c>
      <c r="D56" s="8">
        <f t="shared" si="38"/>
        <v>-20.466196748428388</v>
      </c>
      <c r="E56" s="9">
        <f t="shared" si="39"/>
        <v>-4.7573409196658094</v>
      </c>
      <c r="F56" s="7">
        <f>SUM(F200:F202)</f>
        <v>798.76823478000006</v>
      </c>
      <c r="G56" s="8">
        <f t="shared" si="40"/>
        <v>-20.90847537625493</v>
      </c>
      <c r="H56" s="9">
        <f t="shared" si="41"/>
        <v>-5.1895883058437615</v>
      </c>
      <c r="I56" s="7">
        <f>SUM(I200:I202)</f>
        <v>173.21053783999997</v>
      </c>
      <c r="J56" s="8">
        <f t="shared" si="42"/>
        <v>-18.360913085861142</v>
      </c>
      <c r="K56" s="8">
        <f t="shared" si="43"/>
        <v>-2.7119211646768782</v>
      </c>
    </row>
    <row r="57" spans="1:11" s="10" customFormat="1" ht="12" customHeight="1" x14ac:dyDescent="0.2">
      <c r="A57" s="77"/>
      <c r="B57" s="27" t="s">
        <v>3</v>
      </c>
      <c r="C57" s="12">
        <f>SUM(C203:C205)</f>
        <v>1134.7255343700001</v>
      </c>
      <c r="D57" s="13">
        <f t="shared" si="38"/>
        <v>16.743859674148133</v>
      </c>
      <c r="E57" s="14">
        <f t="shared" si="39"/>
        <v>-2.4058037837396351</v>
      </c>
      <c r="F57" s="12">
        <f>SUM(F203:F205)</f>
        <v>954.16915829000004</v>
      </c>
      <c r="G57" s="13">
        <f t="shared" si="40"/>
        <v>19.455070537801376</v>
      </c>
      <c r="H57" s="14">
        <f t="shared" si="41"/>
        <v>-1.811004224838586</v>
      </c>
      <c r="I57" s="12">
        <f>SUM(I203:I205)</f>
        <v>180.55637608000006</v>
      </c>
      <c r="J57" s="13">
        <f t="shared" si="42"/>
        <v>4.2409880666646638</v>
      </c>
      <c r="K57" s="13">
        <f t="shared" si="43"/>
        <v>-5.4331310651875908</v>
      </c>
    </row>
    <row r="58" spans="1:11" s="10" customFormat="1" ht="12" customHeight="1" x14ac:dyDescent="0.2">
      <c r="A58" s="75">
        <v>2006</v>
      </c>
      <c r="B58" s="26" t="s">
        <v>0</v>
      </c>
      <c r="C58" s="7">
        <f>SUM(C206:C208)</f>
        <v>1324.25832242</v>
      </c>
      <c r="D58" s="8">
        <f t="shared" ref="D58:D63" si="44">((C58/C57)-1)*100</f>
        <v>16.702963166791562</v>
      </c>
      <c r="E58" s="9">
        <f t="shared" ref="E58:E63" si="45">((C58/C54)-1)*100</f>
        <v>27.308476652837111</v>
      </c>
      <c r="F58" s="7">
        <f>SUM(F206:F208)</f>
        <v>1113.5279826800002</v>
      </c>
      <c r="G58" s="8">
        <f t="shared" si="40"/>
        <v>16.70131789583229</v>
      </c>
      <c r="H58" s="9">
        <f t="shared" si="41"/>
        <v>31.512461863567776</v>
      </c>
      <c r="I58" s="7">
        <f>SUM(I206:I208)</f>
        <v>210.73033973999992</v>
      </c>
      <c r="J58" s="8">
        <f t="shared" si="42"/>
        <v>16.711657774207044</v>
      </c>
      <c r="K58" s="8">
        <f t="shared" si="43"/>
        <v>8.9116586532903099</v>
      </c>
    </row>
    <row r="59" spans="1:11" s="10" customFormat="1" ht="12" customHeight="1" x14ac:dyDescent="0.2">
      <c r="A59" s="76"/>
      <c r="B59" s="26" t="s">
        <v>1</v>
      </c>
      <c r="C59" s="7">
        <f>SUM(C209:C211)</f>
        <v>1310.94129828</v>
      </c>
      <c r="D59" s="8">
        <f t="shared" si="44"/>
        <v>-1.0056213289008409</v>
      </c>
      <c r="E59" s="9">
        <f t="shared" si="45"/>
        <v>7.2699839017204226</v>
      </c>
      <c r="F59" s="7">
        <f>SUM(F209:F211)</f>
        <v>1116.7717101399999</v>
      </c>
      <c r="G59" s="8">
        <f t="shared" ref="G59:G64" si="46">((F59/F58)-1)*100</f>
        <v>0.29130183618670813</v>
      </c>
      <c r="H59" s="9">
        <f t="shared" ref="H59:H64" si="47">((F59/F55)-1)*100</f>
        <v>10.579231078170137</v>
      </c>
      <c r="I59" s="7">
        <f>SUM(I209:I211)</f>
        <v>194.16958814000003</v>
      </c>
      <c r="J59" s="8">
        <f t="shared" ref="J59:J64" si="48">((I59/I58)-1)*100</f>
        <v>-7.8587409959252286</v>
      </c>
      <c r="K59" s="8">
        <f t="shared" ref="K59:K64" si="49">((I59/I55)-1)*100</f>
        <v>-8.4823124509500687</v>
      </c>
    </row>
    <row r="60" spans="1:11" s="10" customFormat="1" ht="12" customHeight="1" x14ac:dyDescent="0.2">
      <c r="A60" s="76"/>
      <c r="B60" s="26" t="s">
        <v>2</v>
      </c>
      <c r="C60" s="7">
        <f>SUM(C212:C214)</f>
        <v>1114.4706715699999</v>
      </c>
      <c r="D60" s="8">
        <f t="shared" si="44"/>
        <v>-14.986988888653997</v>
      </c>
      <c r="E60" s="9">
        <f t="shared" si="45"/>
        <v>14.659980543187023</v>
      </c>
      <c r="F60" s="7">
        <f>SUM(F212:F214)</f>
        <v>913.73455744000012</v>
      </c>
      <c r="G60" s="8">
        <f t="shared" si="46"/>
        <v>-18.180721346760009</v>
      </c>
      <c r="H60" s="9">
        <f t="shared" si="47"/>
        <v>14.392951253458964</v>
      </c>
      <c r="I60" s="7">
        <f>SUM(I212:I214)</f>
        <v>200.73611412999992</v>
      </c>
      <c r="J60" s="8">
        <f t="shared" si="48"/>
        <v>3.3818509133702657</v>
      </c>
      <c r="K60" s="8">
        <f t="shared" si="49"/>
        <v>15.891398198547368</v>
      </c>
    </row>
    <row r="61" spans="1:11" s="10" customFormat="1" ht="12" customHeight="1" x14ac:dyDescent="0.2">
      <c r="A61" s="77"/>
      <c r="B61" s="26" t="s">
        <v>3</v>
      </c>
      <c r="C61" s="7">
        <f>SUM(C215:C217)</f>
        <v>1500.95428449</v>
      </c>
      <c r="D61" s="8">
        <f t="shared" si="44"/>
        <v>34.678670581393135</v>
      </c>
      <c r="E61" s="9">
        <f t="shared" si="45"/>
        <v>32.274654885890982</v>
      </c>
      <c r="F61" s="7">
        <f>SUM(F215:F217)</f>
        <v>1259.9490309500002</v>
      </c>
      <c r="G61" s="8">
        <f t="shared" si="46"/>
        <v>37.89004921516652</v>
      </c>
      <c r="H61" s="9">
        <f t="shared" si="47"/>
        <v>32.046715197544117</v>
      </c>
      <c r="I61" s="7">
        <f>SUM(I215:I217)</f>
        <v>241.00525354000001</v>
      </c>
      <c r="J61" s="8">
        <f t="shared" si="48"/>
        <v>20.060734753449072</v>
      </c>
      <c r="K61" s="8">
        <f t="shared" si="49"/>
        <v>33.479226141100973</v>
      </c>
    </row>
    <row r="62" spans="1:11" s="10" customFormat="1" ht="12" customHeight="1" x14ac:dyDescent="0.2">
      <c r="A62" s="75">
        <v>2007</v>
      </c>
      <c r="B62" s="46" t="s">
        <v>0</v>
      </c>
      <c r="C62" s="42">
        <f>SUM(C218:C220)</f>
        <v>1476.5309732999999</v>
      </c>
      <c r="D62" s="43">
        <f t="shared" si="44"/>
        <v>-1.6271855473798613</v>
      </c>
      <c r="E62" s="44">
        <f t="shared" si="45"/>
        <v>11.498712018794865</v>
      </c>
      <c r="F62" s="42">
        <f>SUM(F218:F220)</f>
        <v>1236.7464779100001</v>
      </c>
      <c r="G62" s="43">
        <f t="shared" si="46"/>
        <v>-1.8415469570626564</v>
      </c>
      <c r="H62" s="44">
        <f t="shared" si="47"/>
        <v>11.065594861248297</v>
      </c>
      <c r="I62" s="42">
        <f>SUM(I218:I220)</f>
        <v>239.78449538999996</v>
      </c>
      <c r="J62" s="43">
        <f t="shared" si="48"/>
        <v>-0.50652760969687183</v>
      </c>
      <c r="K62" s="43">
        <f t="shared" si="49"/>
        <v>13.787362411054428</v>
      </c>
    </row>
    <row r="63" spans="1:11" s="10" customFormat="1" ht="12" customHeight="1" x14ac:dyDescent="0.2">
      <c r="A63" s="76"/>
      <c r="B63" s="26" t="s">
        <v>1</v>
      </c>
      <c r="C63" s="7">
        <f>SUM(C221:C223)</f>
        <v>1337.7744131900001</v>
      </c>
      <c r="D63" s="8">
        <f t="shared" si="44"/>
        <v>-9.3974703287045376</v>
      </c>
      <c r="E63" s="9">
        <f t="shared" si="45"/>
        <v>2.0468586156532131</v>
      </c>
      <c r="F63" s="7">
        <f>SUM(F221:F223)</f>
        <v>1085.86024077</v>
      </c>
      <c r="G63" s="8">
        <f t="shared" si="46"/>
        <v>-12.200256061774716</v>
      </c>
      <c r="H63" s="9">
        <f t="shared" si="47"/>
        <v>-2.7679309109759576</v>
      </c>
      <c r="I63" s="7">
        <f>SUM(I221:I223)</f>
        <v>251.91417242</v>
      </c>
      <c r="J63" s="8">
        <f t="shared" si="48"/>
        <v>5.0585743712376452</v>
      </c>
      <c r="K63" s="8">
        <f t="shared" si="49"/>
        <v>29.739252595192724</v>
      </c>
    </row>
    <row r="64" spans="1:11" s="10" customFormat="1" ht="12" customHeight="1" x14ac:dyDescent="0.2">
      <c r="A64" s="76"/>
      <c r="B64" s="26" t="s">
        <v>2</v>
      </c>
      <c r="C64" s="7">
        <f>SUM(C224:C226)</f>
        <v>1199.0478220099999</v>
      </c>
      <c r="D64" s="8">
        <f t="shared" ref="D64:D69" si="50">((C64/C63)-1)*100</f>
        <v>-10.369953993154846</v>
      </c>
      <c r="E64" s="9">
        <f t="shared" ref="E64:E69" si="51">((C64/C60)-1)*100</f>
        <v>7.5889974135302074</v>
      </c>
      <c r="F64" s="7">
        <f>SUM(F224:F226)</f>
        <v>955.08527585999991</v>
      </c>
      <c r="G64" s="8">
        <f t="shared" si="46"/>
        <v>-12.043443529828989</v>
      </c>
      <c r="H64" s="9">
        <f t="shared" si="47"/>
        <v>4.5254629020326842</v>
      </c>
      <c r="I64" s="7">
        <f>SUM(I224:I226)</f>
        <v>243.96254615000001</v>
      </c>
      <c r="J64" s="8">
        <f t="shared" si="48"/>
        <v>-3.1564823025291178</v>
      </c>
      <c r="K64" s="8">
        <f t="shared" si="49"/>
        <v>21.533958753433847</v>
      </c>
    </row>
    <row r="65" spans="1:11" s="10" customFormat="1" ht="12" customHeight="1" x14ac:dyDescent="0.2">
      <c r="A65" s="77"/>
      <c r="B65" s="27" t="s">
        <v>3</v>
      </c>
      <c r="C65" s="12">
        <f>SUM(C227:C229)</f>
        <v>1261.91855766</v>
      </c>
      <c r="D65" s="13">
        <f t="shared" si="50"/>
        <v>5.2433885034383509</v>
      </c>
      <c r="E65" s="14">
        <f t="shared" si="51"/>
        <v>-15.925583430492052</v>
      </c>
      <c r="F65" s="12">
        <f>SUM(F227:F229)</f>
        <v>996.67284124999992</v>
      </c>
      <c r="G65" s="13">
        <f t="shared" ref="G65:G70" si="52">((F65/F64)-1)*100</f>
        <v>4.3543300730453316</v>
      </c>
      <c r="H65" s="14">
        <f t="shared" ref="H65:H70" si="53">((F65/F61)-1)*100</f>
        <v>-20.895780958813091</v>
      </c>
      <c r="I65" s="12">
        <f>SUM(I227:I229)</f>
        <v>265.24571641000006</v>
      </c>
      <c r="J65" s="13">
        <f t="shared" ref="J65:J70" si="54">((I65/I64)-1)*100</f>
        <v>8.7239498832391007</v>
      </c>
      <c r="K65" s="13">
        <f t="shared" ref="K65:K70" si="55">((I65/I61)-1)*100</f>
        <v>10.058064093601526</v>
      </c>
    </row>
    <row r="66" spans="1:11" s="10" customFormat="1" ht="12" customHeight="1" x14ac:dyDescent="0.2">
      <c r="A66" s="75">
        <v>2008</v>
      </c>
      <c r="B66" s="26" t="s">
        <v>0</v>
      </c>
      <c r="C66" s="7">
        <f>SUM(C230:C232)</f>
        <v>1289.8745805399999</v>
      </c>
      <c r="D66" s="8">
        <f t="shared" si="50"/>
        <v>2.2153587258308738</v>
      </c>
      <c r="E66" s="9">
        <f t="shared" si="51"/>
        <v>-12.641549424651</v>
      </c>
      <c r="F66" s="7">
        <f>SUM(F230:F232)</f>
        <v>1032.2378161500001</v>
      </c>
      <c r="G66" s="8">
        <f t="shared" si="52"/>
        <v>3.5683700235471072</v>
      </c>
      <c r="H66" s="9">
        <f t="shared" si="53"/>
        <v>-16.5360213603036</v>
      </c>
      <c r="I66" s="7">
        <f>SUM(I230:I232)</f>
        <v>257.63676439</v>
      </c>
      <c r="J66" s="8">
        <f t="shared" si="54"/>
        <v>-2.8686427524577285</v>
      </c>
      <c r="K66" s="8">
        <f t="shared" si="55"/>
        <v>7.4451306665862749</v>
      </c>
    </row>
    <row r="67" spans="1:11" s="10" customFormat="1" ht="12" customHeight="1" x14ac:dyDescent="0.2">
      <c r="A67" s="76"/>
      <c r="B67" s="26" t="s">
        <v>1</v>
      </c>
      <c r="C67" s="7">
        <f>SUM(C233:C235)</f>
        <v>1428.7194842700001</v>
      </c>
      <c r="D67" s="8">
        <f t="shared" si="50"/>
        <v>10.764217376225327</v>
      </c>
      <c r="E67" s="9">
        <f t="shared" si="51"/>
        <v>6.7982366969582042</v>
      </c>
      <c r="F67" s="7">
        <f>SUM(F233:F235)</f>
        <v>1099.1061729</v>
      </c>
      <c r="G67" s="8">
        <f t="shared" si="52"/>
        <v>6.4779991300263573</v>
      </c>
      <c r="H67" s="9">
        <f t="shared" si="53"/>
        <v>1.2198560765616762</v>
      </c>
      <c r="I67" s="7">
        <f>SUM(I233:I235)</f>
        <v>329.61331136999996</v>
      </c>
      <c r="J67" s="8">
        <f t="shared" si="54"/>
        <v>27.937218956470367</v>
      </c>
      <c r="K67" s="8">
        <f t="shared" si="55"/>
        <v>30.843496498663558</v>
      </c>
    </row>
    <row r="68" spans="1:11" s="10" customFormat="1" ht="12" customHeight="1" x14ac:dyDescent="0.2">
      <c r="A68" s="76"/>
      <c r="B68" s="26" t="s">
        <v>2</v>
      </c>
      <c r="C68" s="7">
        <f>SUM(C236:C238)</f>
        <v>1134.3008524100001</v>
      </c>
      <c r="D68" s="8">
        <f t="shared" si="50"/>
        <v>-20.607168524088017</v>
      </c>
      <c r="E68" s="9">
        <f t="shared" si="51"/>
        <v>-5.399865494227118</v>
      </c>
      <c r="F68" s="7">
        <f>SUM(F236:F238)</f>
        <v>813.31080240000006</v>
      </c>
      <c r="G68" s="8">
        <f t="shared" si="52"/>
        <v>-26.002526193254539</v>
      </c>
      <c r="H68" s="9">
        <f t="shared" si="53"/>
        <v>-14.844169106506222</v>
      </c>
      <c r="I68" s="7">
        <f>SUM(I236:I238)</f>
        <v>320.99005001</v>
      </c>
      <c r="J68" s="8">
        <f t="shared" si="54"/>
        <v>-2.6161750944336482</v>
      </c>
      <c r="K68" s="8">
        <f t="shared" si="55"/>
        <v>31.573495635120864</v>
      </c>
    </row>
    <row r="69" spans="1:11" s="10" customFormat="1" ht="12" customHeight="1" x14ac:dyDescent="0.2">
      <c r="A69" s="77"/>
      <c r="B69" s="26" t="s">
        <v>3</v>
      </c>
      <c r="C69" s="7">
        <f>SUM(C239:C241)</f>
        <v>1055.6984091899999</v>
      </c>
      <c r="D69" s="8">
        <f t="shared" si="50"/>
        <v>-6.9295939479369073</v>
      </c>
      <c r="E69" s="9">
        <f t="shared" si="51"/>
        <v>-16.341795373260702</v>
      </c>
      <c r="F69" s="7">
        <f>SUM(F239:F241)</f>
        <v>847.04498474000002</v>
      </c>
      <c r="G69" s="8">
        <f t="shared" si="52"/>
        <v>4.1477602707911565</v>
      </c>
      <c r="H69" s="9">
        <f t="shared" si="53"/>
        <v>-15.012735404964051</v>
      </c>
      <c r="I69" s="7">
        <f>SUM(I239:I241)</f>
        <v>208.65342444999999</v>
      </c>
      <c r="J69" s="8">
        <f t="shared" si="54"/>
        <v>-34.996918302140621</v>
      </c>
      <c r="K69" s="8">
        <f t="shared" si="55"/>
        <v>-21.3357986420875</v>
      </c>
    </row>
    <row r="70" spans="1:11" s="10" customFormat="1" ht="12" customHeight="1" x14ac:dyDescent="0.2">
      <c r="A70" s="75">
        <v>2009</v>
      </c>
      <c r="B70" s="46" t="s">
        <v>0</v>
      </c>
      <c r="C70" s="42">
        <f>SUM(C242:C244)</f>
        <v>886.80457491999994</v>
      </c>
      <c r="D70" s="43">
        <f t="shared" ref="D70:D76" si="56">((C70/C69)-1)*100</f>
        <v>-15.998303379048018</v>
      </c>
      <c r="E70" s="44">
        <f t="shared" ref="E70:E75" si="57">((C70/C66)-1)*100</f>
        <v>-31.248775012781216</v>
      </c>
      <c r="F70" s="42">
        <f>SUM(F242:F244)</f>
        <v>719.83273740999994</v>
      </c>
      <c r="G70" s="43">
        <f t="shared" si="52"/>
        <v>-15.01835789383108</v>
      </c>
      <c r="H70" s="44">
        <f t="shared" si="53"/>
        <v>-30.264835665989864</v>
      </c>
      <c r="I70" s="42">
        <f>SUM(I242:I244)</f>
        <v>166.97183751</v>
      </c>
      <c r="J70" s="43">
        <f t="shared" si="54"/>
        <v>-19.97646913769595</v>
      </c>
      <c r="K70" s="43">
        <f t="shared" si="55"/>
        <v>-35.190989568070783</v>
      </c>
    </row>
    <row r="71" spans="1:11" s="10" customFormat="1" ht="12" customHeight="1" x14ac:dyDescent="0.2">
      <c r="A71" s="76"/>
      <c r="B71" s="26" t="s">
        <v>1</v>
      </c>
      <c r="C71" s="7">
        <f>SUM(C245:C247)</f>
        <v>844.44183852999993</v>
      </c>
      <c r="D71" s="8">
        <f t="shared" si="56"/>
        <v>-4.7770092293244693</v>
      </c>
      <c r="E71" s="9">
        <f t="shared" si="57"/>
        <v>-40.895196864941973</v>
      </c>
      <c r="F71" s="7">
        <f>SUM(F245:F247)</f>
        <v>701.49336857000003</v>
      </c>
      <c r="G71" s="8">
        <f t="shared" ref="G71:G77" si="58">((F71/F70)-1)*100</f>
        <v>-2.5477264212775297</v>
      </c>
      <c r="H71" s="9">
        <f t="shared" ref="H71:H77" si="59">((F71/F67)-1)*100</f>
        <v>-36.176014122538824</v>
      </c>
      <c r="I71" s="7">
        <f>SUM(I245:I247)</f>
        <v>142.94846995999998</v>
      </c>
      <c r="J71" s="8">
        <f t="shared" ref="J71:J77" si="60">((I71/I70)-1)*100</f>
        <v>-14.387676334077149</v>
      </c>
      <c r="K71" s="8">
        <f t="shared" ref="K71:K77" si="61">((I71/I67)-1)*100</f>
        <v>-56.631463284704417</v>
      </c>
    </row>
    <row r="72" spans="1:11" s="10" customFormat="1" ht="12" customHeight="1" x14ac:dyDescent="0.2">
      <c r="A72" s="76"/>
      <c r="B72" s="26" t="s">
        <v>2</v>
      </c>
      <c r="C72" s="7">
        <f>SUM(C248:C250)</f>
        <v>903.49996779000003</v>
      </c>
      <c r="D72" s="8">
        <f t="shared" si="56"/>
        <v>6.9937474157851121</v>
      </c>
      <c r="E72" s="9">
        <f t="shared" si="57"/>
        <v>-20.347413486433286</v>
      </c>
      <c r="F72" s="7">
        <f>SUM(F248:F250)</f>
        <v>756.86397220000003</v>
      </c>
      <c r="G72" s="8">
        <f t="shared" si="58"/>
        <v>7.893246908787388</v>
      </c>
      <c r="H72" s="9">
        <f t="shared" si="59"/>
        <v>-6.9403763030604022</v>
      </c>
      <c r="I72" s="7">
        <f>SUM(I248:I250)</f>
        <v>146.63599558999999</v>
      </c>
      <c r="J72" s="8">
        <f t="shared" si="60"/>
        <v>2.5796188172086509</v>
      </c>
      <c r="K72" s="8">
        <f t="shared" si="61"/>
        <v>-54.317588478075329</v>
      </c>
    </row>
    <row r="73" spans="1:11" s="10" customFormat="1" ht="12" customHeight="1" x14ac:dyDescent="0.2">
      <c r="A73" s="77"/>
      <c r="B73" s="27" t="s">
        <v>3</v>
      </c>
      <c r="C73" s="12">
        <f>SUM(C251:C253)</f>
        <v>935.18531531000008</v>
      </c>
      <c r="D73" s="13">
        <f t="shared" si="56"/>
        <v>3.5069561316646958</v>
      </c>
      <c r="E73" s="14">
        <f t="shared" si="57"/>
        <v>-11.415485031607208</v>
      </c>
      <c r="F73" s="12">
        <f>SUM(F251:F253)</f>
        <v>775.39492254000004</v>
      </c>
      <c r="G73" s="13">
        <f t="shared" si="58"/>
        <v>2.4483858421924243</v>
      </c>
      <c r="H73" s="14">
        <f t="shared" si="59"/>
        <v>-8.4588260943417204</v>
      </c>
      <c r="I73" s="12">
        <f>SUM(I251:I253)</f>
        <v>159.79039277000001</v>
      </c>
      <c r="J73" s="13">
        <f t="shared" si="60"/>
        <v>8.9707831471204535</v>
      </c>
      <c r="K73" s="13">
        <f t="shared" si="61"/>
        <v>-23.41827449455981</v>
      </c>
    </row>
    <row r="74" spans="1:11" s="10" customFormat="1" ht="12" customHeight="1" x14ac:dyDescent="0.2">
      <c r="A74" s="75">
        <v>2010</v>
      </c>
      <c r="B74" s="26" t="s">
        <v>0</v>
      </c>
      <c r="C74" s="7">
        <f>SUM(C254:C256)</f>
        <v>1061.9076385000001</v>
      </c>
      <c r="D74" s="8">
        <f t="shared" si="56"/>
        <v>13.550503960596672</v>
      </c>
      <c r="E74" s="9">
        <f t="shared" si="57"/>
        <v>19.745394705005491</v>
      </c>
      <c r="F74" s="7">
        <f>SUM(F254:F256)</f>
        <v>868.56508839999992</v>
      </c>
      <c r="G74" s="8">
        <f t="shared" si="58"/>
        <v>12.015833886917605</v>
      </c>
      <c r="H74" s="9">
        <f t="shared" si="59"/>
        <v>20.662070959032452</v>
      </c>
      <c r="I74" s="7">
        <f>SUM(I254:I256)</f>
        <v>193.34255010000004</v>
      </c>
      <c r="J74" s="8">
        <f t="shared" si="60"/>
        <v>20.997606144128156</v>
      </c>
      <c r="K74" s="8">
        <f t="shared" si="61"/>
        <v>15.793509242791126</v>
      </c>
    </row>
    <row r="75" spans="1:11" s="10" customFormat="1" ht="12" customHeight="1" x14ac:dyDescent="0.2">
      <c r="A75" s="76"/>
      <c r="B75" s="26" t="s">
        <v>1</v>
      </c>
      <c r="C75" s="7">
        <f>SUM(C257:C259)</f>
        <v>1168.43436105</v>
      </c>
      <c r="D75" s="8">
        <f t="shared" si="56"/>
        <v>10.031637280665429</v>
      </c>
      <c r="E75" s="9">
        <f t="shared" si="57"/>
        <v>38.367653962291179</v>
      </c>
      <c r="F75" s="7">
        <f>SUM(F257:F259)</f>
        <v>993.87483449999991</v>
      </c>
      <c r="G75" s="8">
        <f t="shared" si="58"/>
        <v>14.427214238006659</v>
      </c>
      <c r="H75" s="9">
        <f t="shared" si="59"/>
        <v>41.67986171074174</v>
      </c>
      <c r="I75" s="7">
        <f>SUM(I257:I259)</f>
        <v>174.55952654999999</v>
      </c>
      <c r="J75" s="8">
        <f t="shared" si="60"/>
        <v>-9.7148938711551835</v>
      </c>
      <c r="K75" s="8">
        <f t="shared" si="61"/>
        <v>22.113602614176585</v>
      </c>
    </row>
    <row r="76" spans="1:11" s="10" customFormat="1" ht="12" customHeight="1" x14ac:dyDescent="0.2">
      <c r="A76" s="76"/>
      <c r="B76" s="26" t="s">
        <v>2</v>
      </c>
      <c r="C76" s="7">
        <f>SUM(C260:C262)</f>
        <v>1092.0195466499999</v>
      </c>
      <c r="D76" s="8">
        <f t="shared" si="56"/>
        <v>-6.5399321474362342</v>
      </c>
      <c r="E76" s="9">
        <f t="shared" ref="E76:E81" si="62">((C76/C72)-1)*100</f>
        <v>20.865477098037633</v>
      </c>
      <c r="F76" s="7">
        <f>SUM(F260:F262)</f>
        <v>892.5525828100001</v>
      </c>
      <c r="G76" s="8">
        <f t="shared" si="58"/>
        <v>-10.194669205098961</v>
      </c>
      <c r="H76" s="9">
        <f t="shared" si="59"/>
        <v>17.927740729366427</v>
      </c>
      <c r="I76" s="7">
        <f>SUM(I260:I262)</f>
        <v>199.46696383999998</v>
      </c>
      <c r="J76" s="8">
        <f t="shared" si="60"/>
        <v>14.268735589670388</v>
      </c>
      <c r="K76" s="8">
        <f t="shared" si="61"/>
        <v>36.028649062210796</v>
      </c>
    </row>
    <row r="77" spans="1:11" s="10" customFormat="1" ht="12" customHeight="1" x14ac:dyDescent="0.2">
      <c r="A77" s="77"/>
      <c r="B77" s="27" t="s">
        <v>3</v>
      </c>
      <c r="C77" s="12">
        <f>SUM(C263:C265)</f>
        <v>1172.25919767</v>
      </c>
      <c r="D77" s="13">
        <f t="shared" ref="D77:D82" si="63">((C77/C76)-1)*100</f>
        <v>7.3478218651078286</v>
      </c>
      <c r="E77" s="14">
        <f t="shared" si="62"/>
        <v>25.350471022036245</v>
      </c>
      <c r="F77" s="12">
        <f>SUM(F263:F265)</f>
        <v>944.04379080000001</v>
      </c>
      <c r="G77" s="13">
        <f t="shared" si="58"/>
        <v>5.7689831368692657</v>
      </c>
      <c r="H77" s="14">
        <f t="shared" si="59"/>
        <v>21.750060950560311</v>
      </c>
      <c r="I77" s="12">
        <f>SUM(I263:I265)</f>
        <v>228.21540686999998</v>
      </c>
      <c r="J77" s="13">
        <f t="shared" si="60"/>
        <v>14.412633789854157</v>
      </c>
      <c r="K77" s="13">
        <f t="shared" si="61"/>
        <v>42.821732216710885</v>
      </c>
    </row>
    <row r="78" spans="1:11" s="10" customFormat="1" ht="12" customHeight="1" x14ac:dyDescent="0.2">
      <c r="A78" s="75">
        <v>2011</v>
      </c>
      <c r="B78" s="26" t="s">
        <v>0</v>
      </c>
      <c r="C78" s="7">
        <f>SUM(C266:C268)</f>
        <v>1332.6152754099999</v>
      </c>
      <c r="D78" s="8">
        <f t="shared" si="63"/>
        <v>13.679233915052746</v>
      </c>
      <c r="E78" s="9">
        <f t="shared" si="62"/>
        <v>25.492578365138097</v>
      </c>
      <c r="F78" s="7">
        <f>SUM(F266:F268)</f>
        <v>1100.8733799500001</v>
      </c>
      <c r="G78" s="8">
        <f t="shared" ref="G78:G84" si="64">((F78/F77)-1)*100</f>
        <v>16.612533303894693</v>
      </c>
      <c r="H78" s="9">
        <f t="shared" ref="H78:H84" si="65">((F78/F74)-1)*100</f>
        <v>26.746215643773997</v>
      </c>
      <c r="I78" s="7">
        <f>SUM(I266:I268)</f>
        <v>231.74189546000002</v>
      </c>
      <c r="J78" s="8">
        <f t="shared" ref="J78:J84" si="66">((I78/I77)-1)*100</f>
        <v>1.545245624897218</v>
      </c>
      <c r="K78" s="8">
        <f t="shared" ref="K78:K84" si="67">((I78/I74)-1)*100</f>
        <v>19.860783536856829</v>
      </c>
    </row>
    <row r="79" spans="1:11" s="10" customFormat="1" ht="12" customHeight="1" x14ac:dyDescent="0.2">
      <c r="A79" s="76"/>
      <c r="B79" s="26" t="s">
        <v>1</v>
      </c>
      <c r="C79" s="7">
        <f>SUM(C269:C271)</f>
        <v>1454.53071249</v>
      </c>
      <c r="D79" s="8">
        <f t="shared" si="63"/>
        <v>9.1485846912936708</v>
      </c>
      <c r="E79" s="9">
        <f t="shared" si="62"/>
        <v>24.485444880523954</v>
      </c>
      <c r="F79" s="7">
        <f>SUM(F269:F271)</f>
        <v>1227.63422943</v>
      </c>
      <c r="G79" s="8">
        <f t="shared" si="64"/>
        <v>11.514571229413972</v>
      </c>
      <c r="H79" s="9">
        <f t="shared" si="65"/>
        <v>23.520003406424927</v>
      </c>
      <c r="I79" s="7">
        <f>SUM(I269:I271)</f>
        <v>226.89648305999998</v>
      </c>
      <c r="J79" s="8">
        <f t="shared" si="66"/>
        <v>-2.0908659568793397</v>
      </c>
      <c r="K79" s="8">
        <f t="shared" si="67"/>
        <v>29.982297468599551</v>
      </c>
    </row>
    <row r="80" spans="1:11" s="10" customFormat="1" ht="12" customHeight="1" x14ac:dyDescent="0.2">
      <c r="A80" s="76"/>
      <c r="B80" s="26" t="s">
        <v>2</v>
      </c>
      <c r="C80" s="7">
        <f>SUM(C272:C274)</f>
        <v>1194.0889611499999</v>
      </c>
      <c r="D80" s="8">
        <f t="shared" si="63"/>
        <v>-17.905551880314153</v>
      </c>
      <c r="E80" s="9">
        <f t="shared" si="62"/>
        <v>9.3468486725461588</v>
      </c>
      <c r="F80" s="7">
        <f>SUM(F272:F274)</f>
        <v>992.86992095999994</v>
      </c>
      <c r="G80" s="8">
        <f t="shared" si="64"/>
        <v>-19.123310742076892</v>
      </c>
      <c r="H80" s="9">
        <f t="shared" si="65"/>
        <v>11.239375705370037</v>
      </c>
      <c r="I80" s="7">
        <f>SUM(I272:I274)</f>
        <v>201.21904018999999</v>
      </c>
      <c r="J80" s="8">
        <f t="shared" si="66"/>
        <v>-11.316809552843488</v>
      </c>
      <c r="K80" s="8">
        <f t="shared" si="67"/>
        <v>0.87837921441737965</v>
      </c>
    </row>
    <row r="81" spans="1:11" s="10" customFormat="1" ht="12" customHeight="1" x14ac:dyDescent="0.2">
      <c r="A81" s="77"/>
      <c r="B81" s="27" t="s">
        <v>3</v>
      </c>
      <c r="C81" s="12">
        <f>SUM(C275:C277)</f>
        <v>1380.1966780399998</v>
      </c>
      <c r="D81" s="13">
        <f t="shared" si="63"/>
        <v>15.585749717572451</v>
      </c>
      <c r="E81" s="14">
        <f t="shared" si="62"/>
        <v>17.738182885090549</v>
      </c>
      <c r="F81" s="12">
        <f>SUM(F275:F277)</f>
        <v>1196.4611103500001</v>
      </c>
      <c r="G81" s="13">
        <f t="shared" si="64"/>
        <v>20.505323516412808</v>
      </c>
      <c r="H81" s="14">
        <f t="shared" si="65"/>
        <v>26.737882501837863</v>
      </c>
      <c r="I81" s="12">
        <f>SUM(I275:I277)</f>
        <v>183.73556768999998</v>
      </c>
      <c r="J81" s="13">
        <f t="shared" si="66"/>
        <v>-8.6887764117607009</v>
      </c>
      <c r="K81" s="13">
        <f t="shared" si="67"/>
        <v>-19.490287614690882</v>
      </c>
    </row>
    <row r="82" spans="1:11" s="10" customFormat="1" ht="12" customHeight="1" x14ac:dyDescent="0.2">
      <c r="A82" s="75">
        <v>2012</v>
      </c>
      <c r="B82" s="26" t="s">
        <v>0</v>
      </c>
      <c r="C82" s="7">
        <f>SUM(C278:C280)</f>
        <v>1344.7219476600001</v>
      </c>
      <c r="D82" s="8">
        <f t="shared" si="63"/>
        <v>-2.5702663210562804</v>
      </c>
      <c r="E82" s="9">
        <f t="shared" ref="E82:E87" si="68">((C82/C78)-1)*100</f>
        <v>0.90848967990970753</v>
      </c>
      <c r="F82" s="7">
        <f>SUM(F278:F280)</f>
        <v>1130.6295103100001</v>
      </c>
      <c r="G82" s="8">
        <f t="shared" si="64"/>
        <v>-5.5021930483592829</v>
      </c>
      <c r="H82" s="9">
        <f t="shared" si="65"/>
        <v>2.7029566616781686</v>
      </c>
      <c r="I82" s="7">
        <f>SUM(I278:I280)</f>
        <v>214.0924373499999</v>
      </c>
      <c r="J82" s="8">
        <f t="shared" si="66"/>
        <v>16.522043087062087</v>
      </c>
      <c r="K82" s="8">
        <f t="shared" si="67"/>
        <v>-7.6159979942196143</v>
      </c>
    </row>
    <row r="83" spans="1:11" s="10" customFormat="1" ht="12" customHeight="1" x14ac:dyDescent="0.2">
      <c r="A83" s="76"/>
      <c r="B83" s="26" t="s">
        <v>1</v>
      </c>
      <c r="C83" s="7">
        <f>SUM(C281:C283)</f>
        <v>1115.8781029100001</v>
      </c>
      <c r="D83" s="8">
        <f t="shared" ref="D83:D88" si="69">((C83/C82)-1)*100</f>
        <v>-17.017930372016277</v>
      </c>
      <c r="E83" s="9">
        <f t="shared" si="68"/>
        <v>-23.282602881603175</v>
      </c>
      <c r="F83" s="7">
        <f>SUM(F281:F283)</f>
        <v>914.22070639000003</v>
      </c>
      <c r="G83" s="8">
        <f t="shared" si="64"/>
        <v>-19.14055859559727</v>
      </c>
      <c r="H83" s="9">
        <f t="shared" si="65"/>
        <v>-25.529878161308705</v>
      </c>
      <c r="I83" s="7">
        <f>SUM(I281:I283)</f>
        <v>201.65739651999991</v>
      </c>
      <c r="J83" s="8">
        <f t="shared" si="66"/>
        <v>-5.8082578646489473</v>
      </c>
      <c r="K83" s="8">
        <f t="shared" si="67"/>
        <v>-11.123612935563177</v>
      </c>
    </row>
    <row r="84" spans="1:11" s="10" customFormat="1" ht="12" customHeight="1" x14ac:dyDescent="0.2">
      <c r="A84" s="76"/>
      <c r="B84" s="26" t="s">
        <v>2</v>
      </c>
      <c r="C84" s="7">
        <f>SUM(C284:C286)</f>
        <v>898.63118990999999</v>
      </c>
      <c r="D84" s="8">
        <f t="shared" si="69"/>
        <v>-19.468695768243947</v>
      </c>
      <c r="E84" s="9">
        <f t="shared" si="68"/>
        <v>-24.743363422056198</v>
      </c>
      <c r="F84" s="7">
        <f>SUM(F284:F286)</f>
        <v>728.52719961999992</v>
      </c>
      <c r="G84" s="8">
        <f t="shared" si="64"/>
        <v>-20.311671511275598</v>
      </c>
      <c r="H84" s="9">
        <f t="shared" si="65"/>
        <v>-26.624104100606516</v>
      </c>
      <c r="I84" s="7">
        <f>SUM(I284:I286)</f>
        <v>170.10399029000001</v>
      </c>
      <c r="J84" s="8">
        <f t="shared" si="66"/>
        <v>-15.647036396639436</v>
      </c>
      <c r="K84" s="8">
        <f t="shared" si="67"/>
        <v>-15.463273192546668</v>
      </c>
    </row>
    <row r="85" spans="1:11" s="10" customFormat="1" ht="12" customHeight="1" x14ac:dyDescent="0.2">
      <c r="A85" s="77"/>
      <c r="B85" s="27" t="s">
        <v>2</v>
      </c>
      <c r="C85" s="12">
        <f>SUM(C287:C289)</f>
        <v>965.99205032999998</v>
      </c>
      <c r="D85" s="13">
        <f t="shared" si="69"/>
        <v>7.4959406235105552</v>
      </c>
      <c r="E85" s="14">
        <f t="shared" si="68"/>
        <v>-30.010550981633045</v>
      </c>
      <c r="F85" s="12">
        <f>SUM(F287:F289)</f>
        <v>772.25698248999993</v>
      </c>
      <c r="G85" s="13">
        <f t="shared" ref="G85:G90" si="70">((F85/F84)-1)*100</f>
        <v>6.0024914502587512</v>
      </c>
      <c r="H85" s="14">
        <f t="shared" ref="H85:H90" si="71">((F85/F81)-1)*100</f>
        <v>-35.454903146489073</v>
      </c>
      <c r="I85" s="12">
        <f>SUM(I287:I289)</f>
        <v>193.73506784000003</v>
      </c>
      <c r="J85" s="13">
        <f t="shared" ref="J85:J90" si="72">((I85/I84)-1)*100</f>
        <v>13.892135927977245</v>
      </c>
      <c r="K85" s="13">
        <f t="shared" ref="K85:K90" si="73">((I85/I81)-1)*100</f>
        <v>5.4423323016430158</v>
      </c>
    </row>
    <row r="86" spans="1:11" s="10" customFormat="1" ht="12" customHeight="1" x14ac:dyDescent="0.2">
      <c r="A86" s="75">
        <v>2013</v>
      </c>
      <c r="B86" s="26" t="s">
        <v>0</v>
      </c>
      <c r="C86" s="7">
        <f>SUM(C290:C292)</f>
        <v>997.95948075999991</v>
      </c>
      <c r="D86" s="8">
        <f t="shared" si="69"/>
        <v>3.3092850421573727</v>
      </c>
      <c r="E86" s="9">
        <f t="shared" si="68"/>
        <v>-25.786926992856351</v>
      </c>
      <c r="F86" s="7">
        <f>SUM(F290:F292)</f>
        <v>812.16679014999988</v>
      </c>
      <c r="G86" s="8">
        <f t="shared" si="70"/>
        <v>5.1679439053199827</v>
      </c>
      <c r="H86" s="9">
        <f t="shared" si="71"/>
        <v>-28.166850171165525</v>
      </c>
      <c r="I86" s="7">
        <f>SUM(I290:I292)</f>
        <v>185.79269061000002</v>
      </c>
      <c r="J86" s="8">
        <f t="shared" si="72"/>
        <v>-4.0996074270660099</v>
      </c>
      <c r="K86" s="8">
        <f t="shared" si="73"/>
        <v>-13.218470997990106</v>
      </c>
    </row>
    <row r="87" spans="1:11" s="10" customFormat="1" ht="12" customHeight="1" x14ac:dyDescent="0.2">
      <c r="A87" s="76"/>
      <c r="B87" s="26" t="s">
        <v>1</v>
      </c>
      <c r="C87" s="7">
        <f>SUM(C293:C295)</f>
        <v>1001.24076472</v>
      </c>
      <c r="D87" s="8">
        <f t="shared" si="69"/>
        <v>0.32879931733311718</v>
      </c>
      <c r="E87" s="9">
        <f t="shared" si="68"/>
        <v>-10.273285038128044</v>
      </c>
      <c r="F87" s="7">
        <f>SUM(F293:F295)</f>
        <v>812.62880653000002</v>
      </c>
      <c r="G87" s="8">
        <f t="shared" si="70"/>
        <v>5.6886884024742734E-2</v>
      </c>
      <c r="H87" s="9">
        <f t="shared" si="71"/>
        <v>-11.11240416563718</v>
      </c>
      <c r="I87" s="7">
        <f>SUM(I293:I295)</f>
        <v>188.61195819</v>
      </c>
      <c r="J87" s="8">
        <f t="shared" si="72"/>
        <v>1.5174265310134993</v>
      </c>
      <c r="K87" s="8">
        <f t="shared" si="73"/>
        <v>-6.4691097649404057</v>
      </c>
    </row>
    <row r="88" spans="1:11" s="10" customFormat="1" ht="12" customHeight="1" x14ac:dyDescent="0.2">
      <c r="A88" s="76"/>
      <c r="B88" s="26" t="s">
        <v>2</v>
      </c>
      <c r="C88" s="7">
        <f>SUM(C296:C298)</f>
        <v>891.49680028</v>
      </c>
      <c r="D88" s="8">
        <f t="shared" si="69"/>
        <v>-10.960796674183582</v>
      </c>
      <c r="E88" s="9">
        <f t="shared" ref="E88:E93" si="74">((C88/C84)-1)*100</f>
        <v>-0.79391742798450293</v>
      </c>
      <c r="F88" s="7">
        <f>SUM(F296:F298)</f>
        <v>709.56288904000007</v>
      </c>
      <c r="G88" s="8">
        <f t="shared" si="70"/>
        <v>-12.683025344634402</v>
      </c>
      <c r="H88" s="9">
        <f t="shared" si="71"/>
        <v>-2.6031026144105018</v>
      </c>
      <c r="I88" s="7">
        <f>SUM(I296:I298)</f>
        <v>181.93391123999999</v>
      </c>
      <c r="J88" s="8">
        <f t="shared" si="72"/>
        <v>-3.540627547736297</v>
      </c>
      <c r="K88" s="8">
        <f t="shared" si="73"/>
        <v>6.9545228949843274</v>
      </c>
    </row>
    <row r="89" spans="1:11" s="10" customFormat="1" ht="12" customHeight="1" x14ac:dyDescent="0.2">
      <c r="A89" s="77"/>
      <c r="B89" s="26" t="s">
        <v>3</v>
      </c>
      <c r="C89" s="7">
        <f>SUM(C299:C301)</f>
        <v>1027.94558364</v>
      </c>
      <c r="D89" s="8">
        <f t="shared" ref="D89:D94" si="75">((C89/C88)-1)*100</f>
        <v>15.305583073000872</v>
      </c>
      <c r="E89" s="9">
        <f t="shared" si="74"/>
        <v>6.4134620247480845</v>
      </c>
      <c r="F89" s="7">
        <f>SUM(F299:F301)</f>
        <v>829.99161829000002</v>
      </c>
      <c r="G89" s="8">
        <f t="shared" si="70"/>
        <v>16.972241799868293</v>
      </c>
      <c r="H89" s="9">
        <f t="shared" si="71"/>
        <v>7.4760911340478131</v>
      </c>
      <c r="I89" s="7">
        <f>SUM(I299:I301)</f>
        <v>197.95396534999998</v>
      </c>
      <c r="J89" s="8">
        <f t="shared" si="72"/>
        <v>8.8054250034051975</v>
      </c>
      <c r="K89" s="8">
        <f t="shared" si="73"/>
        <v>2.1776633198302475</v>
      </c>
    </row>
    <row r="90" spans="1:11" s="10" customFormat="1" ht="12" customHeight="1" x14ac:dyDescent="0.2">
      <c r="A90" s="75">
        <v>2014</v>
      </c>
      <c r="B90" s="46" t="s">
        <v>0</v>
      </c>
      <c r="C90" s="42">
        <f>SUM(C302:C304)</f>
        <v>1041.5330510600002</v>
      </c>
      <c r="D90" s="43">
        <f t="shared" si="75"/>
        <v>1.3218080447299885</v>
      </c>
      <c r="E90" s="44">
        <f t="shared" si="74"/>
        <v>4.3662664807609941</v>
      </c>
      <c r="F90" s="42">
        <f>SUM(F302:F304)</f>
        <v>849.66962910999996</v>
      </c>
      <c r="G90" s="43">
        <f t="shared" si="70"/>
        <v>2.3708686191966422</v>
      </c>
      <c r="H90" s="44">
        <f t="shared" si="71"/>
        <v>4.6176277354401218</v>
      </c>
      <c r="I90" s="42">
        <f>SUM(I302:I304)</f>
        <v>191.86342194999997</v>
      </c>
      <c r="J90" s="43">
        <f t="shared" si="72"/>
        <v>-3.0767473585241789</v>
      </c>
      <c r="K90" s="43">
        <f t="shared" si="73"/>
        <v>3.2674758732802456</v>
      </c>
    </row>
    <row r="91" spans="1:11" s="10" customFormat="1" ht="12" customHeight="1" x14ac:dyDescent="0.2">
      <c r="A91" s="76"/>
      <c r="B91" s="26" t="s">
        <v>1</v>
      </c>
      <c r="C91" s="7">
        <f>SUM(C305:C307)</f>
        <v>1125.72670728</v>
      </c>
      <c r="D91" s="8">
        <f t="shared" si="75"/>
        <v>8.083627892011048</v>
      </c>
      <c r="E91" s="9">
        <f t="shared" si="74"/>
        <v>12.433167620258946</v>
      </c>
      <c r="F91" s="7">
        <f>SUM(F305:F307)</f>
        <v>915.85715413000003</v>
      </c>
      <c r="G91" s="8">
        <f t="shared" ref="G91:G96" si="76">((F91/F90)-1)*100</f>
        <v>7.7897953218981408</v>
      </c>
      <c r="H91" s="9">
        <f t="shared" ref="H91:H96" si="77">((F91/F87)-1)*100</f>
        <v>12.703013574031985</v>
      </c>
      <c r="I91" s="7">
        <f>SUM(I305:I307)</f>
        <v>209.86955315000006</v>
      </c>
      <c r="J91" s="8">
        <f t="shared" ref="J91:J96" si="78">((I91/I90)-1)*100</f>
        <v>9.3848692038300605</v>
      </c>
      <c r="K91" s="8">
        <f t="shared" ref="K91:K96" si="79">((I91/I87)-1)*100</f>
        <v>11.270544648386526</v>
      </c>
    </row>
    <row r="92" spans="1:11" s="10" customFormat="1" ht="12" customHeight="1" x14ac:dyDescent="0.2">
      <c r="A92" s="76"/>
      <c r="B92" s="26" t="s">
        <v>2</v>
      </c>
      <c r="C92" s="7">
        <f>SUM(C308:C310)</f>
        <v>945.83041250999997</v>
      </c>
      <c r="D92" s="8">
        <f t="shared" si="75"/>
        <v>-15.980458987658608</v>
      </c>
      <c r="E92" s="9">
        <f t="shared" si="74"/>
        <v>6.0946502795001578</v>
      </c>
      <c r="F92" s="7">
        <f>SUM(F308:F310)</f>
        <v>741.14911895</v>
      </c>
      <c r="G92" s="8">
        <f t="shared" si="76"/>
        <v>-19.075904401921761</v>
      </c>
      <c r="H92" s="9">
        <f t="shared" si="77"/>
        <v>4.4515053419344364</v>
      </c>
      <c r="I92" s="7">
        <f>SUM(I308:I310)</f>
        <v>204.68129355999994</v>
      </c>
      <c r="J92" s="8">
        <f t="shared" si="78"/>
        <v>-2.4721354346677993</v>
      </c>
      <c r="K92" s="8">
        <f t="shared" si="79"/>
        <v>12.50310190385151</v>
      </c>
    </row>
    <row r="93" spans="1:11" s="10" customFormat="1" ht="12" customHeight="1" x14ac:dyDescent="0.2">
      <c r="A93" s="77"/>
      <c r="B93" s="27" t="s">
        <v>3</v>
      </c>
      <c r="C93" s="12">
        <f>SUM(C311:C313)</f>
        <v>1050.2932527799999</v>
      </c>
      <c r="D93" s="13">
        <f t="shared" si="75"/>
        <v>11.044563474416247</v>
      </c>
      <c r="E93" s="14">
        <f t="shared" si="74"/>
        <v>2.1740128559009753</v>
      </c>
      <c r="F93" s="12">
        <f>SUM(F311:F313)</f>
        <v>839.52087626999992</v>
      </c>
      <c r="G93" s="13">
        <f t="shared" si="76"/>
        <v>13.272869764638596</v>
      </c>
      <c r="H93" s="14">
        <f t="shared" si="77"/>
        <v>1.14811496526106</v>
      </c>
      <c r="I93" s="12">
        <f>SUM(I311:I313)</f>
        <v>210.77237650999996</v>
      </c>
      <c r="J93" s="13">
        <f t="shared" si="78"/>
        <v>2.9758864838395516</v>
      </c>
      <c r="K93" s="13">
        <f t="shared" si="79"/>
        <v>6.4754505611119839</v>
      </c>
    </row>
    <row r="94" spans="1:11" s="10" customFormat="1" ht="12" customHeight="1" x14ac:dyDescent="0.2">
      <c r="A94" s="75">
        <v>2015</v>
      </c>
      <c r="B94" s="26" t="s">
        <v>0</v>
      </c>
      <c r="C94" s="7">
        <f>SUM(C314:C316)</f>
        <v>1132.7301359399999</v>
      </c>
      <c r="D94" s="8">
        <f t="shared" si="75"/>
        <v>7.848939612036876</v>
      </c>
      <c r="E94" s="9">
        <f t="shared" ref="E94:E99" si="80">((C94/C90)-1)*100</f>
        <v>8.7560432947553224</v>
      </c>
      <c r="F94" s="7">
        <f>SUM(F314:F316)</f>
        <v>915.11661085000003</v>
      </c>
      <c r="G94" s="8">
        <f t="shared" si="76"/>
        <v>9.0046283203668143</v>
      </c>
      <c r="H94" s="9">
        <f t="shared" si="77"/>
        <v>7.7026387077708813</v>
      </c>
      <c r="I94" s="7">
        <f>SUM(I314:I316)</f>
        <v>217.61352509</v>
      </c>
      <c r="J94" s="8">
        <f t="shared" si="78"/>
        <v>3.2457519781656341</v>
      </c>
      <c r="K94" s="43">
        <f t="shared" si="79"/>
        <v>13.421059042046357</v>
      </c>
    </row>
    <row r="95" spans="1:11" s="10" customFormat="1" ht="12" customHeight="1" x14ac:dyDescent="0.2">
      <c r="A95" s="76"/>
      <c r="B95" s="26" t="s">
        <v>1</v>
      </c>
      <c r="C95" s="7">
        <f>SUM(C317:C319)</f>
        <v>1178.2406983000001</v>
      </c>
      <c r="D95" s="8">
        <f t="shared" ref="D95:D100" si="81">((C95/C94)-1)*100</f>
        <v>4.0177762483765145</v>
      </c>
      <c r="E95" s="9">
        <f t="shared" si="80"/>
        <v>4.6648969665901596</v>
      </c>
      <c r="F95" s="7">
        <f>SUM(F317:F319)</f>
        <v>963.68729052000003</v>
      </c>
      <c r="G95" s="8">
        <f t="shared" si="76"/>
        <v>5.3075945834799576</v>
      </c>
      <c r="H95" s="9">
        <f t="shared" si="77"/>
        <v>5.2224450258769206</v>
      </c>
      <c r="I95" s="7">
        <f>SUM(I317:I319)</f>
        <v>214.55340778000004</v>
      </c>
      <c r="J95" s="8">
        <f t="shared" si="78"/>
        <v>-1.406216506411706</v>
      </c>
      <c r="K95" s="8">
        <f t="shared" si="79"/>
        <v>2.2317933019337488</v>
      </c>
    </row>
    <row r="96" spans="1:11" s="10" customFormat="1" ht="12" customHeight="1" x14ac:dyDescent="0.2">
      <c r="A96" s="76"/>
      <c r="B96" s="26" t="s">
        <v>2</v>
      </c>
      <c r="C96" s="7">
        <f>SUM(C320:C322)</f>
        <v>1082.97733627</v>
      </c>
      <c r="D96" s="8">
        <f t="shared" si="81"/>
        <v>-8.0852208014414053</v>
      </c>
      <c r="E96" s="9">
        <f t="shared" si="80"/>
        <v>14.500160065274926</v>
      </c>
      <c r="F96" s="7">
        <f>SUM(F320:F322)</f>
        <v>867.23178542999995</v>
      </c>
      <c r="G96" s="8">
        <f t="shared" si="76"/>
        <v>-10.009004584667014</v>
      </c>
      <c r="H96" s="9">
        <f t="shared" si="77"/>
        <v>17.011781199797362</v>
      </c>
      <c r="I96" s="7">
        <f>SUM(I320:I322)</f>
        <v>215.74555084000002</v>
      </c>
      <c r="J96" s="8">
        <f t="shared" si="78"/>
        <v>0.55563930320901012</v>
      </c>
      <c r="K96" s="8">
        <f t="shared" si="79"/>
        <v>5.4056025773340677</v>
      </c>
    </row>
    <row r="97" spans="1:11" s="10" customFormat="1" ht="12" customHeight="1" x14ac:dyDescent="0.2">
      <c r="A97" s="77"/>
      <c r="B97" s="27" t="s">
        <v>3</v>
      </c>
      <c r="C97" s="12">
        <f>SUM(C323:C325)</f>
        <v>1184.2556264299999</v>
      </c>
      <c r="D97" s="13">
        <f t="shared" si="81"/>
        <v>9.3518383781532766</v>
      </c>
      <c r="E97" s="14">
        <f t="shared" si="80"/>
        <v>12.754759044240039</v>
      </c>
      <c r="F97" s="12">
        <f>SUM(F323:F325)</f>
        <v>954.73788588999992</v>
      </c>
      <c r="G97" s="13">
        <f t="shared" ref="G97:G103" si="82">((F97/F96)-1)*100</f>
        <v>10.090278277405584</v>
      </c>
      <c r="H97" s="14">
        <f t="shared" ref="H97:H103" si="83">((F97/F93)-1)*100</f>
        <v>13.724138717301514</v>
      </c>
      <c r="I97" s="12">
        <f>SUM(I323:I325)</f>
        <v>229.51774053999998</v>
      </c>
      <c r="J97" s="13">
        <f t="shared" ref="J97:J103" si="84">((I97/I96)-1)*100</f>
        <v>6.3835335868472232</v>
      </c>
      <c r="K97" s="13">
        <f t="shared" ref="K97:K103" si="85">((I97/I93)-1)*100</f>
        <v>8.893653115454935</v>
      </c>
    </row>
    <row r="98" spans="1:11" s="10" customFormat="1" ht="12" customHeight="1" x14ac:dyDescent="0.2">
      <c r="A98" s="75">
        <v>2016</v>
      </c>
      <c r="B98" s="26" t="s">
        <v>0</v>
      </c>
      <c r="C98" s="7">
        <f>SUM(C326:C328)</f>
        <v>1121.2142721800001</v>
      </c>
      <c r="D98" s="8">
        <f t="shared" si="81"/>
        <v>-5.3232894016337688</v>
      </c>
      <c r="E98" s="9">
        <f t="shared" si="80"/>
        <v>-1.0166467188094441</v>
      </c>
      <c r="F98" s="7">
        <f>SUM(F326:F328)</f>
        <v>894.85834295999985</v>
      </c>
      <c r="G98" s="8">
        <f t="shared" si="82"/>
        <v>-6.2718306055468576</v>
      </c>
      <c r="H98" s="9">
        <f t="shared" si="83"/>
        <v>-2.2137362222267365</v>
      </c>
      <c r="I98" s="7">
        <f>SUM(I326:I328)</f>
        <v>226.35592922000001</v>
      </c>
      <c r="J98" s="8">
        <f t="shared" si="84"/>
        <v>-1.3775890754941122</v>
      </c>
      <c r="K98" s="8">
        <f t="shared" si="85"/>
        <v>4.0173992523600432</v>
      </c>
    </row>
    <row r="99" spans="1:11" s="10" customFormat="1" ht="12" customHeight="1" x14ac:dyDescent="0.2">
      <c r="A99" s="76"/>
      <c r="B99" s="26" t="s">
        <v>1</v>
      </c>
      <c r="C99" s="7">
        <f>SUM(C329:C331)</f>
        <v>1289.7706569300001</v>
      </c>
      <c r="D99" s="8">
        <f t="shared" si="81"/>
        <v>15.03337844801711</v>
      </c>
      <c r="E99" s="9">
        <f t="shared" si="80"/>
        <v>9.4658042954142374</v>
      </c>
      <c r="F99" s="7">
        <f>SUM(F329:F331)</f>
        <v>1057.88156574</v>
      </c>
      <c r="G99" s="8">
        <f t="shared" si="82"/>
        <v>18.217768662775647</v>
      </c>
      <c r="H99" s="9">
        <f t="shared" si="83"/>
        <v>9.7743610553557616</v>
      </c>
      <c r="I99" s="7">
        <f>SUM(I329:I331)</f>
        <v>231.88909119000004</v>
      </c>
      <c r="J99" s="8">
        <f t="shared" si="84"/>
        <v>2.4444519695449474</v>
      </c>
      <c r="K99" s="8">
        <f t="shared" si="85"/>
        <v>8.0798918970216285</v>
      </c>
    </row>
    <row r="100" spans="1:11" s="10" customFormat="1" ht="12" customHeight="1" x14ac:dyDescent="0.2">
      <c r="A100" s="76"/>
      <c r="B100" s="26" t="s">
        <v>2</v>
      </c>
      <c r="C100" s="7">
        <f>SUM(C332:C334)</f>
        <v>1006.6215713199999</v>
      </c>
      <c r="D100" s="8">
        <f t="shared" si="81"/>
        <v>-21.953444520436747</v>
      </c>
      <c r="E100" s="9">
        <f t="shared" ref="E100:E105" si="86">((C100/C96)-1)*100</f>
        <v>-7.0505413541695372</v>
      </c>
      <c r="F100" s="7">
        <f>SUM(F332:F334)</f>
        <v>775.99106824</v>
      </c>
      <c r="G100" s="8">
        <f t="shared" si="82"/>
        <v>-26.646697194578152</v>
      </c>
      <c r="H100" s="9">
        <f t="shared" si="83"/>
        <v>-10.520914791512171</v>
      </c>
      <c r="I100" s="7">
        <f>SUM(I332:I334)</f>
        <v>230.63050308000001</v>
      </c>
      <c r="J100" s="8">
        <f t="shared" si="84"/>
        <v>-0.54275434154373858</v>
      </c>
      <c r="K100" s="8">
        <f t="shared" si="85"/>
        <v>6.8993090156648895</v>
      </c>
    </row>
    <row r="101" spans="1:11" s="10" customFormat="1" ht="12" customHeight="1" x14ac:dyDescent="0.2">
      <c r="A101" s="77"/>
      <c r="B101" s="27" t="s">
        <v>3</v>
      </c>
      <c r="C101" s="12">
        <f>SUM(C335:C337)</f>
        <v>1126.31566395</v>
      </c>
      <c r="D101" s="13">
        <f>((C101/C100)-1)*100</f>
        <v>11.890674314980476</v>
      </c>
      <c r="E101" s="14">
        <f t="shared" si="86"/>
        <v>-4.8925216133161147</v>
      </c>
      <c r="F101" s="12">
        <f>SUM(F335:F337)</f>
        <v>884.97908364</v>
      </c>
      <c r="G101" s="13">
        <f t="shared" si="82"/>
        <v>14.045009003414455</v>
      </c>
      <c r="H101" s="14">
        <f t="shared" si="83"/>
        <v>-7.3065920270851343</v>
      </c>
      <c r="I101" s="12">
        <f>SUM(I335:I337)</f>
        <v>241.33658031000004</v>
      </c>
      <c r="J101" s="13">
        <f t="shared" si="84"/>
        <v>4.6420907412608736</v>
      </c>
      <c r="K101" s="13">
        <f t="shared" si="85"/>
        <v>5.1494231958685077</v>
      </c>
    </row>
    <row r="102" spans="1:11" s="10" customFormat="1" ht="12" customHeight="1" x14ac:dyDescent="0.2">
      <c r="A102" s="75">
        <v>2017</v>
      </c>
      <c r="B102" s="26" t="s">
        <v>0</v>
      </c>
      <c r="C102" s="7">
        <f>SUM(C338:C340)</f>
        <v>1212.0498005899999</v>
      </c>
      <c r="D102" s="8">
        <f>((C102/C101)-1)*100</f>
        <v>7.6119101761693786</v>
      </c>
      <c r="E102" s="9">
        <f t="shared" si="86"/>
        <v>8.101531586231637</v>
      </c>
      <c r="F102" s="7">
        <f>SUM(F338:F340)</f>
        <v>961.69102240999996</v>
      </c>
      <c r="G102" s="8">
        <f t="shared" si="82"/>
        <v>8.6682205475949523</v>
      </c>
      <c r="H102" s="9">
        <f t="shared" si="83"/>
        <v>7.4685205737627713</v>
      </c>
      <c r="I102" s="7">
        <f>SUM(I338:I340)</f>
        <v>250.35877818000006</v>
      </c>
      <c r="J102" s="8">
        <f t="shared" si="84"/>
        <v>3.7384294823482156</v>
      </c>
      <c r="K102" s="8">
        <f t="shared" si="85"/>
        <v>10.604029257246083</v>
      </c>
    </row>
    <row r="103" spans="1:11" s="10" customFormat="1" ht="12" customHeight="1" x14ac:dyDescent="0.2">
      <c r="A103" s="76"/>
      <c r="B103" s="26" t="s">
        <v>1</v>
      </c>
      <c r="C103" s="7">
        <f>SUM(C341:C343)</f>
        <v>1220.0698125600002</v>
      </c>
      <c r="D103" s="8">
        <f>((C103/C102)-1)*100</f>
        <v>0.66168997066755608</v>
      </c>
      <c r="E103" s="9">
        <f t="shared" si="86"/>
        <v>-5.404127004711567</v>
      </c>
      <c r="F103" s="7">
        <f>SUM(F341:F343)</f>
        <v>956.25202975000002</v>
      </c>
      <c r="G103" s="8">
        <f t="shared" si="82"/>
        <v>-0.56556550214743595</v>
      </c>
      <c r="H103" s="9">
        <f t="shared" si="83"/>
        <v>-9.6068916673965337</v>
      </c>
      <c r="I103" s="7">
        <f>SUM(I341:I343)</f>
        <v>263.81778280999998</v>
      </c>
      <c r="J103" s="8">
        <f t="shared" si="84"/>
        <v>5.3758868484025557</v>
      </c>
      <c r="K103" s="8">
        <f t="shared" si="85"/>
        <v>13.768949395656961</v>
      </c>
    </row>
    <row r="104" spans="1:11" s="10" customFormat="1" ht="12" customHeight="1" x14ac:dyDescent="0.2">
      <c r="A104" s="76"/>
      <c r="B104" s="26" t="s">
        <v>2</v>
      </c>
      <c r="C104" s="7">
        <f>SUM(C344:C346)</f>
        <v>910.18142933000001</v>
      </c>
      <c r="D104" s="8">
        <f>((C104/C103)-1)*100</f>
        <v>-25.399233719239366</v>
      </c>
      <c r="E104" s="9">
        <f t="shared" si="86"/>
        <v>-9.5805757334940012</v>
      </c>
      <c r="F104" s="7">
        <f>SUM(F344:F346)</f>
        <v>655.34853101999988</v>
      </c>
      <c r="G104" s="8">
        <f>((F104/F103)-1)*100</f>
        <v>-31.466965754694144</v>
      </c>
      <c r="H104" s="9">
        <f>((F104/F100)-1)*100</f>
        <v>-15.546897658709591</v>
      </c>
      <c r="I104" s="7">
        <f>SUM(I344:I346)</f>
        <v>254.83289831000002</v>
      </c>
      <c r="J104" s="8">
        <f>((I104/I103)-1)*100</f>
        <v>-3.4057160227409011</v>
      </c>
      <c r="K104" s="8">
        <f>((I104/I100)-1)*100</f>
        <v>10.494013110488165</v>
      </c>
    </row>
    <row r="105" spans="1:11" s="10" customFormat="1" ht="12" customHeight="1" x14ac:dyDescent="0.2">
      <c r="A105" s="77"/>
      <c r="B105" s="27" t="s">
        <v>3</v>
      </c>
      <c r="C105" s="12">
        <f>SUM(C347:C349)</f>
        <v>1126.9256394899999</v>
      </c>
      <c r="D105" s="13">
        <f>((C105/C104)-1)*100</f>
        <v>23.813297346612416</v>
      </c>
      <c r="E105" s="14">
        <f t="shared" si="86"/>
        <v>5.4156712857977851E-2</v>
      </c>
      <c r="F105" s="12">
        <f>SUM(F347:F349)</f>
        <v>848.25737115000004</v>
      </c>
      <c r="G105" s="13">
        <f>((F105/F104)-1)*100</f>
        <v>29.436068137629356</v>
      </c>
      <c r="H105" s="14">
        <f>((F105/F101)-1)*100</f>
        <v>-4.149444113295897</v>
      </c>
      <c r="I105" s="12">
        <f>SUM(I347:I349)</f>
        <v>278.66826833999994</v>
      </c>
      <c r="J105" s="13">
        <f>((I105/I104)-1)*100</f>
        <v>9.3533331795349959</v>
      </c>
      <c r="K105" s="13">
        <f>((I105/I101)-1)*100</f>
        <v>15.468723382939654</v>
      </c>
    </row>
    <row r="106" spans="1:11" s="10" customFormat="1" ht="12" customHeight="1" x14ac:dyDescent="0.2">
      <c r="A106" s="75">
        <v>2018</v>
      </c>
      <c r="B106" s="26" t="s">
        <v>0</v>
      </c>
      <c r="C106" s="42">
        <f>SUM(C350:C352)</f>
        <v>1250.6476268399999</v>
      </c>
      <c r="D106" s="43">
        <f t="shared" ref="D106:D116" si="87">((C106/C105)-1)*100</f>
        <v>10.978717939720628</v>
      </c>
      <c r="E106" s="44">
        <f t="shared" ref="E106:E116" si="88">((C106/C102)-1)*100</f>
        <v>3.184508279380216</v>
      </c>
      <c r="F106" s="42">
        <f>SUM(F350:F352)</f>
        <v>969.18089512999995</v>
      </c>
      <c r="G106" s="43">
        <f t="shared" ref="G106:G116" si="89">((F106/F105)-1)*100</f>
        <v>14.255522921782738</v>
      </c>
      <c r="H106" s="44">
        <f t="shared" ref="H106:H116" si="90">((F106/F102)-1)*100</f>
        <v>0.77882319221722618</v>
      </c>
      <c r="I106" s="42">
        <f>SUM(I350:I352)</f>
        <v>281.46673170999998</v>
      </c>
      <c r="J106" s="43">
        <f t="shared" ref="J106:J116" si="91">((I106/I105)-1)*100</f>
        <v>1.0042274948167673</v>
      </c>
      <c r="K106" s="43">
        <f t="shared" ref="K106:K116" si="92">((I106/I102)-1)*100</f>
        <v>12.425349634688775</v>
      </c>
    </row>
    <row r="107" spans="1:11" s="10" customFormat="1" ht="12" customHeight="1" x14ac:dyDescent="0.2">
      <c r="A107" s="76"/>
      <c r="B107" s="26" t="s">
        <v>1</v>
      </c>
      <c r="C107" s="7">
        <f>SUM(C353:C355)</f>
        <v>1365.88907655</v>
      </c>
      <c r="D107" s="8">
        <f t="shared" si="87"/>
        <v>9.214541909073116</v>
      </c>
      <c r="E107" s="9">
        <f t="shared" si="88"/>
        <v>11.951714769832389</v>
      </c>
      <c r="F107" s="7">
        <f>SUM(F353:F355)</f>
        <v>1067.27690334</v>
      </c>
      <c r="G107" s="8">
        <f t="shared" si="89"/>
        <v>10.121537548141823</v>
      </c>
      <c r="H107" s="9">
        <f t="shared" si="90"/>
        <v>11.610419652549764</v>
      </c>
      <c r="I107" s="7">
        <f>SUM(I353:I355)</f>
        <v>298.61217320999992</v>
      </c>
      <c r="J107" s="8">
        <f t="shared" si="91"/>
        <v>6.091462886514476</v>
      </c>
      <c r="K107" s="8">
        <f t="shared" si="92"/>
        <v>13.188796459963669</v>
      </c>
    </row>
    <row r="108" spans="1:11" s="10" customFormat="1" ht="12" customHeight="1" x14ac:dyDescent="0.2">
      <c r="A108" s="76"/>
      <c r="B108" s="26" t="s">
        <v>2</v>
      </c>
      <c r="C108" s="7">
        <f>SUM(C356:C358)</f>
        <v>1094.1691980000001</v>
      </c>
      <c r="D108" s="8">
        <f t="shared" si="87"/>
        <v>-19.893260969354664</v>
      </c>
      <c r="E108" s="9">
        <f t="shared" si="88"/>
        <v>20.214405913053678</v>
      </c>
      <c r="F108" s="7">
        <f>SUM(F356:F358)</f>
        <v>815.28241866999997</v>
      </c>
      <c r="G108" s="8">
        <f t="shared" si="89"/>
        <v>-23.610975172553019</v>
      </c>
      <c r="H108" s="9">
        <f t="shared" si="90"/>
        <v>24.404401639700811</v>
      </c>
      <c r="I108" s="7">
        <f>SUM(I356:I358)</f>
        <v>278.88677932999997</v>
      </c>
      <c r="J108" s="8">
        <f t="shared" si="91"/>
        <v>-6.6056898042559098</v>
      </c>
      <c r="K108" s="8">
        <f t="shared" si="92"/>
        <v>9.4390799537737777</v>
      </c>
    </row>
    <row r="109" spans="1:11" s="10" customFormat="1" ht="12" customHeight="1" x14ac:dyDescent="0.2">
      <c r="A109" s="77"/>
      <c r="B109" s="27" t="s">
        <v>3</v>
      </c>
      <c r="C109" s="12">
        <f>SUM(C359:C361)</f>
        <v>1145.08076564</v>
      </c>
      <c r="D109" s="13">
        <f t="shared" si="87"/>
        <v>4.6529885627432765</v>
      </c>
      <c r="E109" s="14">
        <f t="shared" si="88"/>
        <v>1.6110314215777688</v>
      </c>
      <c r="F109" s="12">
        <f>SUM(F359:F361)</f>
        <v>866.20449377</v>
      </c>
      <c r="G109" s="13">
        <f t="shared" si="89"/>
        <v>6.2459429927449017</v>
      </c>
      <c r="H109" s="14">
        <f t="shared" si="90"/>
        <v>2.1157638271588119</v>
      </c>
      <c r="I109" s="12">
        <f>SUM(I359:I361)</f>
        <v>278.87627186999998</v>
      </c>
      <c r="J109" s="13">
        <f t="shared" si="91"/>
        <v>-3.7676436384748158E-3</v>
      </c>
      <c r="K109" s="13">
        <f t="shared" si="92"/>
        <v>7.4641986057155663E-2</v>
      </c>
    </row>
    <row r="110" spans="1:11" s="10" customFormat="1" ht="12" customHeight="1" x14ac:dyDescent="0.2">
      <c r="A110" s="75">
        <v>2019</v>
      </c>
      <c r="B110" s="26" t="s">
        <v>0</v>
      </c>
      <c r="C110" s="42">
        <f>SUM(C362:C364)</f>
        <v>1278.81</v>
      </c>
      <c r="D110" s="43">
        <f t="shared" si="87"/>
        <v>11.678585334132041</v>
      </c>
      <c r="E110" s="44">
        <f t="shared" si="88"/>
        <v>2.2518231798958066</v>
      </c>
      <c r="F110" s="42">
        <f>SUM(F362:F364)</f>
        <v>967.59999999999991</v>
      </c>
      <c r="G110" s="43">
        <f t="shared" si="89"/>
        <v>11.705723874589257</v>
      </c>
      <c r="H110" s="44">
        <f t="shared" si="90"/>
        <v>-0.1631166212565538</v>
      </c>
      <c r="I110" s="42">
        <f>SUM(I362:I364)</f>
        <v>311.20999999999998</v>
      </c>
      <c r="J110" s="43">
        <f t="shared" si="91"/>
        <v>11.594291587873995</v>
      </c>
      <c r="K110" s="43">
        <f t="shared" si="92"/>
        <v>10.567241147577256</v>
      </c>
    </row>
    <row r="111" spans="1:11" s="10" customFormat="1" ht="12" customHeight="1" x14ac:dyDescent="0.2">
      <c r="A111" s="76"/>
      <c r="B111" s="26" t="s">
        <v>1</v>
      </c>
      <c r="C111" s="7">
        <f>SUM(C365:C367)</f>
        <v>1421.82</v>
      </c>
      <c r="D111" s="8">
        <f t="shared" si="87"/>
        <v>11.183052994580889</v>
      </c>
      <c r="E111" s="9">
        <f t="shared" si="88"/>
        <v>4.0948364263422965</v>
      </c>
      <c r="F111" s="7">
        <f>SUM(F365:F367)</f>
        <v>1071.71</v>
      </c>
      <c r="G111" s="8">
        <f t="shared" si="89"/>
        <v>10.759611409673431</v>
      </c>
      <c r="H111" s="9">
        <f t="shared" si="90"/>
        <v>0.41536518274938317</v>
      </c>
      <c r="I111" s="7">
        <f>SUM(I365:I367)</f>
        <v>350.11</v>
      </c>
      <c r="J111" s="8">
        <f t="shared" si="91"/>
        <v>12.499598341955597</v>
      </c>
      <c r="K111" s="8">
        <f t="shared" si="92"/>
        <v>17.245722515734172</v>
      </c>
    </row>
    <row r="112" spans="1:11" s="10" customFormat="1" ht="12" customHeight="1" x14ac:dyDescent="0.2">
      <c r="A112" s="76"/>
      <c r="B112" s="26" t="s">
        <v>2</v>
      </c>
      <c r="C112" s="7">
        <f>SUM(C368:C370)</f>
        <v>1301.5999999999999</v>
      </c>
      <c r="D112" s="8">
        <f t="shared" si="87"/>
        <v>-8.4553600315089188</v>
      </c>
      <c r="E112" s="9">
        <f t="shared" si="88"/>
        <v>18.957835989091688</v>
      </c>
      <c r="F112" s="7">
        <f>SUM(F368:F370)</f>
        <v>953.92000000000007</v>
      </c>
      <c r="G112" s="8">
        <f t="shared" si="89"/>
        <v>-10.990846404344456</v>
      </c>
      <c r="H112" s="9">
        <f t="shared" si="90"/>
        <v>17.004853551995481</v>
      </c>
      <c r="I112" s="7">
        <f>SUM(I368:I370)</f>
        <v>347.68</v>
      </c>
      <c r="J112" s="8">
        <f t="shared" si="91"/>
        <v>-0.69406757876095959</v>
      </c>
      <c r="K112" s="8">
        <f t="shared" si="92"/>
        <v>24.667078459319391</v>
      </c>
    </row>
    <row r="113" spans="1:11" s="10" customFormat="1" ht="12" customHeight="1" x14ac:dyDescent="0.2">
      <c r="A113" s="77"/>
      <c r="B113" s="27" t="s">
        <v>3</v>
      </c>
      <c r="C113" s="12">
        <f>SUM(C371:C373)</f>
        <v>1462.77</v>
      </c>
      <c r="D113" s="13">
        <f t="shared" si="87"/>
        <v>12.382452366318386</v>
      </c>
      <c r="E113" s="14">
        <f t="shared" si="88"/>
        <v>27.743827675110722</v>
      </c>
      <c r="F113" s="12">
        <f>SUM(F371:F373)</f>
        <v>1136.95</v>
      </c>
      <c r="G113" s="13">
        <f t="shared" si="89"/>
        <v>19.187143575981214</v>
      </c>
      <c r="H113" s="14">
        <f t="shared" si="90"/>
        <v>31.256534476244589</v>
      </c>
      <c r="I113" s="12">
        <f>SUM(I371:I373)</f>
        <v>325.82</v>
      </c>
      <c r="J113" s="13">
        <f t="shared" si="91"/>
        <v>-6.2873907040957189</v>
      </c>
      <c r="K113" s="13">
        <f t="shared" si="92"/>
        <v>16.833174014848829</v>
      </c>
    </row>
    <row r="114" spans="1:11" s="10" customFormat="1" ht="12" customHeight="1" x14ac:dyDescent="0.2">
      <c r="A114" s="75">
        <v>2020</v>
      </c>
      <c r="B114" s="26" t="s">
        <v>0</v>
      </c>
      <c r="C114" s="42">
        <f>SUM(C374:C376)</f>
        <v>1304.95</v>
      </c>
      <c r="D114" s="43">
        <f t="shared" si="87"/>
        <v>-10.789119273706726</v>
      </c>
      <c r="E114" s="44">
        <f t="shared" si="88"/>
        <v>2.0440878629350845</v>
      </c>
      <c r="F114" s="42">
        <f>SUM(F374:F376)</f>
        <v>985.75000000000011</v>
      </c>
      <c r="G114" s="43">
        <f t="shared" si="89"/>
        <v>-13.298737851268738</v>
      </c>
      <c r="H114" s="44">
        <f t="shared" si="90"/>
        <v>1.8757751136833534</v>
      </c>
      <c r="I114" s="42">
        <f>SUM(I374:I376)</f>
        <v>319.2</v>
      </c>
      <c r="J114" s="43">
        <f t="shared" si="91"/>
        <v>-2.0317966975630708</v>
      </c>
      <c r="K114" s="43">
        <f t="shared" si="92"/>
        <v>2.5673982198515466</v>
      </c>
    </row>
    <row r="115" spans="1:11" s="10" customFormat="1" ht="12" customHeight="1" x14ac:dyDescent="0.2">
      <c r="A115" s="76"/>
      <c r="B115" s="26" t="s">
        <v>1</v>
      </c>
      <c r="C115" s="7">
        <f>SUM(C377:C379)</f>
        <v>843.04</v>
      </c>
      <c r="D115" s="8">
        <f t="shared" si="87"/>
        <v>-35.396758496494115</v>
      </c>
      <c r="E115" s="9">
        <f t="shared" si="88"/>
        <v>-40.706981193118672</v>
      </c>
      <c r="F115" s="7">
        <f>SUM(F377:F379)</f>
        <v>584.3599999999999</v>
      </c>
      <c r="G115" s="8">
        <f t="shared" si="89"/>
        <v>-40.719249302561522</v>
      </c>
      <c r="H115" s="9">
        <f t="shared" si="90"/>
        <v>-45.474055481426888</v>
      </c>
      <c r="I115" s="7">
        <f>SUM(I377:I379)</f>
        <v>258.68</v>
      </c>
      <c r="J115" s="8">
        <f t="shared" si="91"/>
        <v>-18.959899749373431</v>
      </c>
      <c r="K115" s="8">
        <f t="shared" si="92"/>
        <v>-26.114649681528668</v>
      </c>
    </row>
    <row r="116" spans="1:11" s="10" customFormat="1" ht="12" customHeight="1" x14ac:dyDescent="0.2">
      <c r="A116" s="76"/>
      <c r="B116" s="26" t="s">
        <v>2</v>
      </c>
      <c r="C116" s="7">
        <f>SUM(C380:C382)</f>
        <v>1087.9099999999999</v>
      </c>
      <c r="D116" s="8">
        <f t="shared" si="87"/>
        <v>29.046071360789515</v>
      </c>
      <c r="E116" s="9">
        <f t="shared" si="88"/>
        <v>-16.417486170866635</v>
      </c>
      <c r="F116" s="7">
        <f>SUM(F380:F382)</f>
        <v>829.52</v>
      </c>
      <c r="G116" s="8">
        <f t="shared" si="89"/>
        <v>41.95359025258405</v>
      </c>
      <c r="H116" s="9">
        <f t="shared" si="90"/>
        <v>-13.040925863804098</v>
      </c>
      <c r="I116" s="7">
        <f>SUM(I380:I382)</f>
        <v>258.39</v>
      </c>
      <c r="J116" s="8">
        <f t="shared" si="91"/>
        <v>-0.11210762331839152</v>
      </c>
      <c r="K116" s="8">
        <f t="shared" si="92"/>
        <v>-25.681661297745062</v>
      </c>
    </row>
    <row r="117" spans="1:11" s="10" customFormat="1" ht="12" customHeight="1" x14ac:dyDescent="0.2">
      <c r="A117" s="77"/>
      <c r="B117" s="27" t="s">
        <v>3</v>
      </c>
      <c r="C117" s="12">
        <f>SUM(C383:C385)</f>
        <v>1410.51</v>
      </c>
      <c r="D117" s="13">
        <f t="shared" ref="D117" si="93">((C117/C116)-1)*100</f>
        <v>29.653188223290549</v>
      </c>
      <c r="E117" s="14">
        <f t="shared" ref="E117" si="94">((C117/C113)-1)*100</f>
        <v>-3.5726737627925109</v>
      </c>
      <c r="F117" s="12">
        <f>SUM(F383:F385)</f>
        <v>1105.55</v>
      </c>
      <c r="G117" s="13">
        <f t="shared" ref="G117" si="95">((F117/F116)-1)*100</f>
        <v>33.275870382872029</v>
      </c>
      <c r="H117" s="14">
        <f t="shared" ref="H117" si="96">((F117/F113)-1)*100</f>
        <v>-2.7617749241391487</v>
      </c>
      <c r="I117" s="12">
        <f>SUM(I383:I385)</f>
        <v>304.96000000000004</v>
      </c>
      <c r="J117" s="13">
        <f t="shared" ref="J117" si="97">((I117/I116)-1)*100</f>
        <v>18.023143310499655</v>
      </c>
      <c r="K117" s="13">
        <f t="shared" ref="K117" si="98">((I117/I113)-1)*100</f>
        <v>-6.4023080228346796</v>
      </c>
    </row>
    <row r="118" spans="1:11" s="10" customFormat="1" ht="12" customHeight="1" x14ac:dyDescent="0.2">
      <c r="A118" s="75">
        <v>2021</v>
      </c>
      <c r="B118" s="26" t="s">
        <v>0</v>
      </c>
      <c r="C118" s="7">
        <f>SUM(C386:C388)</f>
        <v>1354.91</v>
      </c>
      <c r="D118" s="8">
        <f t="shared" ref="D118:D119" si="99">((C118/C117)-1)*100</f>
        <v>-3.9418366406477001</v>
      </c>
      <c r="E118" s="9">
        <f t="shared" ref="E118:E119" si="100">((C118/C114)-1)*100</f>
        <v>3.82849917621364</v>
      </c>
      <c r="F118" s="7">
        <f>SUM(F386:F388)</f>
        <v>1053.8800000000001</v>
      </c>
      <c r="G118" s="8">
        <f t="shared" ref="G118:G119" si="101">((F118/F117)-1)*100</f>
        <v>-4.6736918275971151</v>
      </c>
      <c r="H118" s="9">
        <f t="shared" ref="H118:H119" si="102">((F118/F114)-1)*100</f>
        <v>6.9114887141770165</v>
      </c>
      <c r="I118" s="7">
        <f>SUM(I386:I388)</f>
        <v>301.02999999999997</v>
      </c>
      <c r="J118" s="8">
        <f t="shared" ref="J118:J119" si="103">((I118/I117)-1)*100</f>
        <v>-1.2886935991605619</v>
      </c>
      <c r="K118" s="8">
        <f t="shared" ref="K118:K119" si="104">((I118/I114)-1)*100</f>
        <v>-5.6923558897243209</v>
      </c>
    </row>
    <row r="119" spans="1:11" s="10" customFormat="1" ht="12" customHeight="1" x14ac:dyDescent="0.2">
      <c r="A119" s="76"/>
      <c r="B119" s="26" t="s">
        <v>1</v>
      </c>
      <c r="C119" s="7">
        <f>SUM(C389:C391)</f>
        <v>1489.4499999999998</v>
      </c>
      <c r="D119" s="8">
        <f t="shared" si="99"/>
        <v>9.9298108361440818</v>
      </c>
      <c r="E119" s="9">
        <f t="shared" si="100"/>
        <v>76.67607705446953</v>
      </c>
      <c r="F119" s="7">
        <f>SUM(F389:F391)</f>
        <v>1158.2</v>
      </c>
      <c r="G119" s="8">
        <f t="shared" si="101"/>
        <v>9.8986601890158177</v>
      </c>
      <c r="H119" s="9">
        <f t="shared" si="102"/>
        <v>98.199739886371447</v>
      </c>
      <c r="I119" s="7">
        <f>SUM(I389:I391)</f>
        <v>331.25</v>
      </c>
      <c r="J119" s="8">
        <f t="shared" si="103"/>
        <v>10.03886655815036</v>
      </c>
      <c r="K119" s="8">
        <f t="shared" si="104"/>
        <v>28.053966290397405</v>
      </c>
    </row>
    <row r="120" spans="1:11" s="10" customFormat="1" ht="12" customHeight="1" x14ac:dyDescent="0.2">
      <c r="A120" s="76"/>
      <c r="B120" s="26" t="s">
        <v>2</v>
      </c>
      <c r="C120" s="7">
        <f>SUM(C392:C394)</f>
        <v>1277.23</v>
      </c>
      <c r="D120" s="8">
        <f t="shared" ref="D120" si="105">((C120/C119)-1)*100</f>
        <v>-14.248212427406081</v>
      </c>
      <c r="E120" s="9">
        <f t="shared" ref="E120" si="106">((C120/C116)-1)*100</f>
        <v>17.4021748122547</v>
      </c>
      <c r="F120" s="7">
        <f>SUM(F392:F394)</f>
        <v>934.09999999999991</v>
      </c>
      <c r="G120" s="8">
        <f t="shared" ref="G120" si="107">((F120/F119)-1)*100</f>
        <v>-19.348989811776907</v>
      </c>
      <c r="H120" s="9">
        <f t="shared" ref="H120" si="108">((F120/F116)-1)*100</f>
        <v>12.607290963448726</v>
      </c>
      <c r="I120" s="7">
        <f>SUM(I392:I394)</f>
        <v>343.13</v>
      </c>
      <c r="J120" s="8">
        <f t="shared" ref="J120" si="109">((I120/I119)-1)*100</f>
        <v>3.5864150943396123</v>
      </c>
      <c r="K120" s="8">
        <f t="shared" ref="K120" si="110">((I120/I116)-1)*100</f>
        <v>32.795386818375327</v>
      </c>
    </row>
    <row r="121" spans="1:11" s="10" customFormat="1" ht="12" customHeight="1" x14ac:dyDescent="0.2">
      <c r="A121" s="77"/>
      <c r="B121" s="27" t="s">
        <v>3</v>
      </c>
      <c r="C121" s="7">
        <f>SUM(C395:C397)</f>
        <v>1550.8999999999999</v>
      </c>
      <c r="D121" s="8">
        <f t="shared" ref="D121" si="111">((C121/C120)-1)*100</f>
        <v>21.426837766103191</v>
      </c>
      <c r="E121" s="9">
        <f t="shared" ref="E121" si="112">((C121/C117)-1)*100</f>
        <v>9.9531375176354473</v>
      </c>
      <c r="F121" s="7">
        <f>SUM(F395:F397)</f>
        <v>1087.22</v>
      </c>
      <c r="G121" s="8">
        <f t="shared" ref="G121" si="113">((F121/F120)-1)*100</f>
        <v>16.392249223851852</v>
      </c>
      <c r="H121" s="9">
        <f t="shared" ref="H121" si="114">((F121/F117)-1)*100</f>
        <v>-1.6579982813983873</v>
      </c>
      <c r="I121" s="7">
        <f>SUM(I395:I397)</f>
        <v>463.68</v>
      </c>
      <c r="J121" s="8">
        <f t="shared" ref="J121" si="115">((I121/I120)-1)*100</f>
        <v>35.132457086235533</v>
      </c>
      <c r="K121" s="8">
        <f t="shared" ref="K121" si="116">((I121/I117)-1)*100</f>
        <v>52.046169989506794</v>
      </c>
    </row>
    <row r="122" spans="1:11" s="10" customFormat="1" ht="12" customHeight="1" x14ac:dyDescent="0.2">
      <c r="A122" s="75">
        <v>1999</v>
      </c>
      <c r="B122" s="46" t="s">
        <v>4</v>
      </c>
      <c r="C122" s="42">
        <v>248.76505338790523</v>
      </c>
      <c r="D122" s="43">
        <v>-5.0551810520623857</v>
      </c>
      <c r="E122" s="44">
        <v>30.818742177898262</v>
      </c>
      <c r="F122" s="42">
        <v>204.14698352024809</v>
      </c>
      <c r="G122" s="43">
        <v>-2.0266912126274961</v>
      </c>
      <c r="H122" s="44">
        <v>30.096216874998795</v>
      </c>
      <c r="I122" s="42">
        <v>44.618069867657141</v>
      </c>
      <c r="J122" s="43">
        <v>-16.81965584406554</v>
      </c>
      <c r="K122" s="43">
        <v>34.229652843692058</v>
      </c>
    </row>
    <row r="123" spans="1:11" s="10" customFormat="1" ht="12" customHeight="1" x14ac:dyDescent="0.2">
      <c r="A123" s="76"/>
      <c r="B123" s="26" t="s">
        <v>5</v>
      </c>
      <c r="C123" s="7">
        <v>270.95190212517883</v>
      </c>
      <c r="D123" s="8">
        <v>8.9188470923630589</v>
      </c>
      <c r="E123" s="9">
        <v>29.890643801976523</v>
      </c>
      <c r="F123" s="7">
        <v>219.41088793528303</v>
      </c>
      <c r="G123" s="8">
        <v>7.4769189100073241</v>
      </c>
      <c r="H123" s="9">
        <v>26.915136473439972</v>
      </c>
      <c r="I123" s="7">
        <v>51.541014189895805</v>
      </c>
      <c r="J123" s="8">
        <v>15.516312400657227</v>
      </c>
      <c r="K123" s="8">
        <v>44.251315520962734</v>
      </c>
    </row>
    <row r="124" spans="1:11" s="10" customFormat="1" ht="12" customHeight="1" x14ac:dyDescent="0.2">
      <c r="A124" s="76"/>
      <c r="B124" s="27" t="s">
        <v>6</v>
      </c>
      <c r="C124" s="12">
        <v>280.24479781351795</v>
      </c>
      <c r="D124" s="13">
        <v>3.4297045866920062</v>
      </c>
      <c r="E124" s="14">
        <v>20.209639312360107</v>
      </c>
      <c r="F124" s="12">
        <v>227.81844626350778</v>
      </c>
      <c r="G124" s="13">
        <v>3.8318783572420578</v>
      </c>
      <c r="H124" s="14">
        <v>17.250873012613365</v>
      </c>
      <c r="I124" s="12">
        <v>52.426351550010168</v>
      </c>
      <c r="J124" s="13">
        <v>1.7176440407198124</v>
      </c>
      <c r="K124" s="13">
        <v>34.98013868536907</v>
      </c>
    </row>
    <row r="125" spans="1:11" s="10" customFormat="1" ht="12" customHeight="1" x14ac:dyDescent="0.2">
      <c r="A125" s="76"/>
      <c r="B125" s="46" t="s">
        <v>7</v>
      </c>
      <c r="C125" s="42">
        <v>287.99004970370106</v>
      </c>
      <c r="D125" s="43">
        <v>2.7637425796932069</v>
      </c>
      <c r="E125" s="44">
        <v>26.561184406986982</v>
      </c>
      <c r="F125" s="42">
        <v>237.78022189366897</v>
      </c>
      <c r="G125" s="43">
        <v>4.3726817531881679</v>
      </c>
      <c r="H125" s="44">
        <v>25.836273229079666</v>
      </c>
      <c r="I125" s="42">
        <v>50.209827810032095</v>
      </c>
      <c r="J125" s="43">
        <v>-4.2279032442967939</v>
      </c>
      <c r="K125" s="43">
        <v>23.730293800960833</v>
      </c>
    </row>
    <row r="126" spans="1:11" s="10" customFormat="1" ht="12" customHeight="1" x14ac:dyDescent="0.2">
      <c r="A126" s="76"/>
      <c r="B126" s="26" t="s">
        <v>8</v>
      </c>
      <c r="C126" s="7">
        <v>275.09194193622056</v>
      </c>
      <c r="D126" s="8">
        <v>-4.4787395001826047</v>
      </c>
      <c r="E126" s="9">
        <v>10.732059069322752</v>
      </c>
      <c r="F126" s="7">
        <v>231.26404865793998</v>
      </c>
      <c r="G126" s="8">
        <v>-2.7404185191831854</v>
      </c>
      <c r="H126" s="9">
        <v>11.613923097461388</v>
      </c>
      <c r="I126" s="7">
        <v>43.827893278280584</v>
      </c>
      <c r="J126" s="8">
        <v>-12.71097172679606</v>
      </c>
      <c r="K126" s="8">
        <v>6.3002805917500515</v>
      </c>
    </row>
    <row r="127" spans="1:11" s="10" customFormat="1" ht="12" customHeight="1" x14ac:dyDescent="0.2">
      <c r="A127" s="76"/>
      <c r="B127" s="27" t="s">
        <v>9</v>
      </c>
      <c r="C127" s="12">
        <v>274.40693742862982</v>
      </c>
      <c r="D127" s="13">
        <v>-0.24884534884228593</v>
      </c>
      <c r="E127" s="14">
        <v>3.2304196670775109</v>
      </c>
      <c r="F127" s="12">
        <v>224.57117786352217</v>
      </c>
      <c r="G127" s="13">
        <v>-2.8940385819834713</v>
      </c>
      <c r="H127" s="14">
        <v>2.3849630088092377</v>
      </c>
      <c r="I127" s="12">
        <v>49.835759565107651</v>
      </c>
      <c r="J127" s="13">
        <v>13.708980705675945</v>
      </c>
      <c r="K127" s="13">
        <v>7.2432186260022791</v>
      </c>
    </row>
    <row r="128" spans="1:11" s="10" customFormat="1" ht="12" customHeight="1" x14ac:dyDescent="0.2">
      <c r="A128" s="76"/>
      <c r="B128" s="46" t="s">
        <v>10</v>
      </c>
      <c r="C128" s="42">
        <v>227.94580160590434</v>
      </c>
      <c r="D128" s="43">
        <v>-16.931500848710513</v>
      </c>
      <c r="E128" s="44">
        <v>-8.9200220443372729</v>
      </c>
      <c r="F128" s="42">
        <v>178.48617071147814</v>
      </c>
      <c r="G128" s="43">
        <v>-20.521336527010202</v>
      </c>
      <c r="H128" s="44">
        <v>-12.19688571847789</v>
      </c>
      <c r="I128" s="42">
        <v>49.459630894426198</v>
      </c>
      <c r="J128" s="43">
        <v>-0.75494452484325958</v>
      </c>
      <c r="K128" s="43">
        <v>5.255778076524753</v>
      </c>
    </row>
    <row r="129" spans="1:11" s="10" customFormat="1" ht="12" customHeight="1" x14ac:dyDescent="0.2">
      <c r="A129" s="76"/>
      <c r="B129" s="26" t="s">
        <v>11</v>
      </c>
      <c r="C129" s="7">
        <v>210.8780502325917</v>
      </c>
      <c r="D129" s="8">
        <v>-7.4875418567247776</v>
      </c>
      <c r="E129" s="9">
        <v>14.031427615501224</v>
      </c>
      <c r="F129" s="7">
        <v>174.31935379178537</v>
      </c>
      <c r="G129" s="8">
        <v>-2.3345320834006755</v>
      </c>
      <c r="H129" s="9">
        <v>18.206654771672468</v>
      </c>
      <c r="I129" s="7">
        <v>36.55869644080633</v>
      </c>
      <c r="J129" s="8">
        <v>-26.083311055484081</v>
      </c>
      <c r="K129" s="8">
        <v>-2.4053248863826537</v>
      </c>
    </row>
    <row r="130" spans="1:11" s="10" customFormat="1" ht="12" customHeight="1" x14ac:dyDescent="0.2">
      <c r="A130" s="76"/>
      <c r="B130" s="27" t="s">
        <v>12</v>
      </c>
      <c r="C130" s="12">
        <v>302.05090859206905</v>
      </c>
      <c r="D130" s="13">
        <v>43.234569871634122</v>
      </c>
      <c r="E130" s="14">
        <v>14.599784990764309</v>
      </c>
      <c r="F130" s="12">
        <v>260.57961607346772</v>
      </c>
      <c r="G130" s="13">
        <v>49.484042021355457</v>
      </c>
      <c r="H130" s="14">
        <v>18.56384387727168</v>
      </c>
      <c r="I130" s="12">
        <v>41.471292518601331</v>
      </c>
      <c r="J130" s="13">
        <v>13.436025579904465</v>
      </c>
      <c r="K130" s="13">
        <v>-5.3172666057311417</v>
      </c>
    </row>
    <row r="131" spans="1:11" s="10" customFormat="1" ht="12" customHeight="1" x14ac:dyDescent="0.2">
      <c r="A131" s="76"/>
      <c r="B131" s="46" t="s">
        <v>13</v>
      </c>
      <c r="C131" s="42">
        <v>264.73142215090212</v>
      </c>
      <c r="D131" s="43">
        <v>-12.355293789919807</v>
      </c>
      <c r="E131" s="44">
        <v>-10.284869292886366</v>
      </c>
      <c r="F131" s="42">
        <v>221.92011347108533</v>
      </c>
      <c r="G131" s="43">
        <v>-14.83596575393017</v>
      </c>
      <c r="H131" s="44">
        <v>-9.799571811939467</v>
      </c>
      <c r="I131" s="42">
        <v>42.81130867981679</v>
      </c>
      <c r="J131" s="43">
        <v>3.2317903828873895</v>
      </c>
      <c r="K131" s="43">
        <v>-12.719073966431049</v>
      </c>
    </row>
    <row r="132" spans="1:11" s="10" customFormat="1" ht="12" customHeight="1" x14ac:dyDescent="0.2">
      <c r="A132" s="76"/>
      <c r="B132" s="26" t="s">
        <v>14</v>
      </c>
      <c r="C132" s="7">
        <v>297.32657057685145</v>
      </c>
      <c r="D132" s="8">
        <v>12.312589108146632</v>
      </c>
      <c r="E132" s="9">
        <v>12.756152360613182</v>
      </c>
      <c r="F132" s="7">
        <v>242.80167802579547</v>
      </c>
      <c r="G132" s="8">
        <v>9.4094961597209537</v>
      </c>
      <c r="H132" s="9">
        <v>12.091629207236721</v>
      </c>
      <c r="I132" s="7">
        <v>54.524892551055984</v>
      </c>
      <c r="J132" s="8">
        <v>27.361298292902013</v>
      </c>
      <c r="K132" s="8">
        <v>15.813551686290261</v>
      </c>
    </row>
    <row r="133" spans="1:11" s="10" customFormat="1" ht="12" customHeight="1" x14ac:dyDescent="0.2">
      <c r="A133" s="77"/>
      <c r="B133" s="27" t="s">
        <v>15</v>
      </c>
      <c r="C133" s="12">
        <v>266.12002532665008</v>
      </c>
      <c r="D133" s="13">
        <v>-10.495846051221925</v>
      </c>
      <c r="E133" s="14">
        <v>1.5685453424210571</v>
      </c>
      <c r="F133" s="12">
        <v>224.32295986441164</v>
      </c>
      <c r="G133" s="13">
        <v>-7.6106220976860932</v>
      </c>
      <c r="H133" s="14">
        <v>7.656073266022756</v>
      </c>
      <c r="I133" s="12">
        <v>41.797065462238436</v>
      </c>
      <c r="J133" s="13">
        <v>-23.343841626066354</v>
      </c>
      <c r="K133" s="13">
        <v>-22.079071984963129</v>
      </c>
    </row>
    <row r="134" spans="1:11" s="10" customFormat="1" ht="12" customHeight="1" x14ac:dyDescent="0.2">
      <c r="A134" s="75">
        <v>2000</v>
      </c>
      <c r="B134" s="46" t="s">
        <v>4</v>
      </c>
      <c r="C134" s="42">
        <v>269.8045651196615</v>
      </c>
      <c r="D134" s="43">
        <v>1.3846471478321298</v>
      </c>
      <c r="E134" s="44">
        <v>8.4576414486240878</v>
      </c>
      <c r="F134" s="42">
        <v>207.42640116956954</v>
      </c>
      <c r="G134" s="43">
        <v>-7.5322466790982752</v>
      </c>
      <c r="H134" s="44">
        <v>1.6064002478861861</v>
      </c>
      <c r="I134" s="42">
        <v>62.37816395009196</v>
      </c>
      <c r="J134" s="43">
        <v>49.241533230760325</v>
      </c>
      <c r="K134" s="43">
        <v>39.805129273417883</v>
      </c>
    </row>
    <row r="135" spans="1:11" s="10" customFormat="1" ht="12" customHeight="1" x14ac:dyDescent="0.2">
      <c r="A135" s="76"/>
      <c r="B135" s="26" t="s">
        <v>5</v>
      </c>
      <c r="C135" s="7">
        <v>293.71961192648422</v>
      </c>
      <c r="D135" s="8">
        <v>8.8638406826867744</v>
      </c>
      <c r="E135" s="9">
        <v>8.4028679579261301</v>
      </c>
      <c r="F135" s="7">
        <v>244.33581275467887</v>
      </c>
      <c r="G135" s="8">
        <v>17.793979636630809</v>
      </c>
      <c r="H135" s="9">
        <v>11.359930700771613</v>
      </c>
      <c r="I135" s="7">
        <v>49.38379917180535</v>
      </c>
      <c r="J135" s="8">
        <v>-20.831592267902032</v>
      </c>
      <c r="K135" s="8">
        <v>-4.1853981715777033</v>
      </c>
    </row>
    <row r="136" spans="1:11" s="10" customFormat="1" ht="12" customHeight="1" x14ac:dyDescent="0.2">
      <c r="A136" s="76"/>
      <c r="B136" s="27" t="s">
        <v>6</v>
      </c>
      <c r="C136" s="12">
        <v>324.07856326253409</v>
      </c>
      <c r="D136" s="13">
        <v>10.336031406594826</v>
      </c>
      <c r="E136" s="14">
        <v>15.641268544333098</v>
      </c>
      <c r="F136" s="12">
        <v>271.99563081028452</v>
      </c>
      <c r="G136" s="13">
        <v>11.320410931072566</v>
      </c>
      <c r="H136" s="14">
        <v>19.391399279265965</v>
      </c>
      <c r="I136" s="12">
        <v>52.082932452249565</v>
      </c>
      <c r="J136" s="13">
        <v>5.4656250140941554</v>
      </c>
      <c r="K136" s="13">
        <v>-0.65492606901302874</v>
      </c>
    </row>
    <row r="137" spans="1:11" s="10" customFormat="1" ht="12" customHeight="1" x14ac:dyDescent="0.2">
      <c r="A137" s="76"/>
      <c r="B137" s="46" t="s">
        <v>7</v>
      </c>
      <c r="C137" s="42">
        <v>273.51822948445181</v>
      </c>
      <c r="D137" s="43">
        <v>-15.601258308814359</v>
      </c>
      <c r="E137" s="44">
        <v>-5.0250865946679157</v>
      </c>
      <c r="F137" s="42">
        <v>242.79990195088527</v>
      </c>
      <c r="G137" s="43">
        <v>-10.733896266062859</v>
      </c>
      <c r="H137" s="44">
        <v>2.1110586983390967</v>
      </c>
      <c r="I137" s="42">
        <v>30.718327533566537</v>
      </c>
      <c r="J137" s="43">
        <v>-41.020357174148039</v>
      </c>
      <c r="K137" s="43">
        <v>-38.819998982547631</v>
      </c>
    </row>
    <row r="138" spans="1:11" s="10" customFormat="1" ht="12" customHeight="1" x14ac:dyDescent="0.2">
      <c r="A138" s="76"/>
      <c r="B138" s="26" t="s">
        <v>8</v>
      </c>
      <c r="C138" s="7">
        <v>330.88827390525643</v>
      </c>
      <c r="D138" s="8">
        <v>20.974852216958297</v>
      </c>
      <c r="E138" s="9">
        <v>20.282919775230802</v>
      </c>
      <c r="F138" s="7">
        <v>276.29581988869256</v>
      </c>
      <c r="G138" s="8">
        <v>13.795688412008911</v>
      </c>
      <c r="H138" s="9">
        <v>19.472015426556233</v>
      </c>
      <c r="I138" s="7">
        <v>54.592454016563863</v>
      </c>
      <c r="J138" s="8">
        <v>77.719486703530933</v>
      </c>
      <c r="K138" s="8">
        <v>24.561798801475486</v>
      </c>
    </row>
    <row r="139" spans="1:11" s="10" customFormat="1" ht="12" customHeight="1" x14ac:dyDescent="0.2">
      <c r="A139" s="76"/>
      <c r="B139" s="27" t="s">
        <v>9</v>
      </c>
      <c r="C139" s="12">
        <v>332.62731372831848</v>
      </c>
      <c r="D139" s="13">
        <v>0.52556707511490774</v>
      </c>
      <c r="E139" s="14">
        <v>21.216729391666188</v>
      </c>
      <c r="F139" s="12">
        <v>281.72065185171829</v>
      </c>
      <c r="G139" s="13">
        <v>1.9634144176380097</v>
      </c>
      <c r="H139" s="14">
        <v>25.448267463301711</v>
      </c>
      <c r="I139" s="12">
        <v>50.906661876600197</v>
      </c>
      <c r="J139" s="13">
        <v>-6.7514681403502479</v>
      </c>
      <c r="K139" s="13">
        <v>2.1485268089724618</v>
      </c>
    </row>
    <row r="140" spans="1:11" s="10" customFormat="1" ht="12" customHeight="1" x14ac:dyDescent="0.2">
      <c r="A140" s="76"/>
      <c r="B140" s="46" t="s">
        <v>10</v>
      </c>
      <c r="C140" s="42">
        <v>280.36354564686934</v>
      </c>
      <c r="D140" s="43">
        <v>-15.71241023343527</v>
      </c>
      <c r="E140" s="44">
        <v>22.99567301922114</v>
      </c>
      <c r="F140" s="42">
        <v>240.89034924813384</v>
      </c>
      <c r="G140" s="43">
        <v>-14.493187608083202</v>
      </c>
      <c r="H140" s="44">
        <v>34.963032871343124</v>
      </c>
      <c r="I140" s="42">
        <v>39.473196398735496</v>
      </c>
      <c r="J140" s="43">
        <v>-22.459664524026113</v>
      </c>
      <c r="K140" s="43">
        <v>-20.191177291175499</v>
      </c>
    </row>
    <row r="141" spans="1:11" s="10" customFormat="1" ht="12" customHeight="1" x14ac:dyDescent="0.2">
      <c r="A141" s="76"/>
      <c r="B141" s="26" t="s">
        <v>11</v>
      </c>
      <c r="C141" s="7">
        <v>298.01345984037118</v>
      </c>
      <c r="D141" s="8">
        <v>6.2953670216928659</v>
      </c>
      <c r="E141" s="9">
        <v>41.32010399518915</v>
      </c>
      <c r="F141" s="7">
        <v>236.84329937614942</v>
      </c>
      <c r="G141" s="8">
        <v>-1.6800381935665243</v>
      </c>
      <c r="H141" s="9">
        <v>35.867472098964612</v>
      </c>
      <c r="I141" s="7">
        <v>61.170160464221766</v>
      </c>
      <c r="J141" s="8">
        <v>54.966321567465769</v>
      </c>
      <c r="K141" s="8">
        <v>67.319178664781816</v>
      </c>
    </row>
    <row r="142" spans="1:11" s="10" customFormat="1" ht="12" customHeight="1" x14ac:dyDescent="0.2">
      <c r="A142" s="76"/>
      <c r="B142" s="27" t="s">
        <v>12</v>
      </c>
      <c r="C142" s="12">
        <v>316.22774845239383</v>
      </c>
      <c r="D142" s="13">
        <v>6.1119013288121193</v>
      </c>
      <c r="E142" s="14">
        <v>4.6936151262510606</v>
      </c>
      <c r="F142" s="12">
        <v>272.78403526739032</v>
      </c>
      <c r="G142" s="13">
        <v>15.174900867328578</v>
      </c>
      <c r="H142" s="14">
        <v>4.6835663425345286</v>
      </c>
      <c r="I142" s="12">
        <v>43.443713185003503</v>
      </c>
      <c r="J142" s="13">
        <v>-28.978912503566846</v>
      </c>
      <c r="K142" s="13">
        <v>4.7567557751947875</v>
      </c>
    </row>
    <row r="143" spans="1:11" s="10" customFormat="1" ht="12" customHeight="1" x14ac:dyDescent="0.2">
      <c r="A143" s="76"/>
      <c r="B143" s="46" t="s">
        <v>13</v>
      </c>
      <c r="C143" s="42">
        <v>379.03878435084687</v>
      </c>
      <c r="D143" s="43">
        <v>19.8625946666122</v>
      </c>
      <c r="E143" s="44">
        <v>43.178623064593765</v>
      </c>
      <c r="F143" s="42">
        <v>319.51246491892346</v>
      </c>
      <c r="G143" s="43">
        <v>17.130192243739128</v>
      </c>
      <c r="H143" s="44">
        <v>43.976343523523731</v>
      </c>
      <c r="I143" s="42">
        <v>59.526319431923412</v>
      </c>
      <c r="J143" s="43">
        <v>37.019409870497725</v>
      </c>
      <c r="K143" s="43">
        <v>39.043494286276001</v>
      </c>
    </row>
    <row r="144" spans="1:11" s="10" customFormat="1" ht="12" customHeight="1" x14ac:dyDescent="0.2">
      <c r="A144" s="76"/>
      <c r="B144" s="26" t="s">
        <v>14</v>
      </c>
      <c r="C144" s="7">
        <v>358.82763737934687</v>
      </c>
      <c r="D144" s="8">
        <v>-5.3322107937092023</v>
      </c>
      <c r="E144" s="9">
        <v>20.684633973439006</v>
      </c>
      <c r="F144" s="7">
        <v>297.64868783431297</v>
      </c>
      <c r="G144" s="8">
        <v>-6.8428557521718059</v>
      </c>
      <c r="H144" s="9">
        <v>22.589221892729473</v>
      </c>
      <c r="I144" s="7">
        <v>61.178949545033902</v>
      </c>
      <c r="J144" s="8">
        <v>2.7763015232287414</v>
      </c>
      <c r="K144" s="8">
        <v>12.203442373404672</v>
      </c>
    </row>
    <row r="145" spans="1:11" s="10" customFormat="1" ht="12" customHeight="1" x14ac:dyDescent="0.2">
      <c r="A145" s="77"/>
      <c r="B145" s="27" t="s">
        <v>15</v>
      </c>
      <c r="C145" s="12">
        <v>373.14716759823546</v>
      </c>
      <c r="D145" s="13">
        <v>3.9906430629116363</v>
      </c>
      <c r="E145" s="14">
        <v>40.217768014345538</v>
      </c>
      <c r="F145" s="12">
        <v>322.44211460699819</v>
      </c>
      <c r="G145" s="13">
        <v>8.3297618252853098</v>
      </c>
      <c r="H145" s="14">
        <v>43.740130213105722</v>
      </c>
      <c r="I145" s="12">
        <v>50.705052991237267</v>
      </c>
      <c r="J145" s="13">
        <v>-17.120098713180397</v>
      </c>
      <c r="K145" s="13">
        <v>21.3132829144139</v>
      </c>
    </row>
    <row r="146" spans="1:11" s="10" customFormat="1" ht="12" customHeight="1" x14ac:dyDescent="0.2">
      <c r="A146" s="75">
        <v>2001</v>
      </c>
      <c r="B146" s="46" t="s">
        <v>4</v>
      </c>
      <c r="C146" s="42">
        <v>405.59</v>
      </c>
      <c r="D146" s="43">
        <f>((C146/C145)-1)*100</f>
        <v>8.6943799173347713</v>
      </c>
      <c r="E146" s="44">
        <f>((C146/C134)-1)*100</f>
        <v>50.327330384538158</v>
      </c>
      <c r="F146" s="42">
        <v>356.16310656000002</v>
      </c>
      <c r="G146" s="43">
        <f>((F146/F145)-1)*100</f>
        <v>10.457998637709576</v>
      </c>
      <c r="H146" s="44">
        <f>((F146/F134)-1)*100</f>
        <v>71.705773494493272</v>
      </c>
      <c r="I146" s="42">
        <v>49.426893439999958</v>
      </c>
      <c r="J146" s="43">
        <f>((I146/I145)-1)*100</f>
        <v>-2.5207735242051665</v>
      </c>
      <c r="K146" s="43">
        <f>((I146/I134)-1)*100</f>
        <v>-20.762506765114409</v>
      </c>
    </row>
    <row r="147" spans="1:11" s="10" customFormat="1" ht="12" customHeight="1" x14ac:dyDescent="0.2">
      <c r="A147" s="76"/>
      <c r="B147" s="26" t="s">
        <v>5</v>
      </c>
      <c r="C147" s="7">
        <v>348.48</v>
      </c>
      <c r="D147" s="8">
        <f t="shared" ref="D147:D156" si="117">((C147/C146)-1)*100</f>
        <v>-14.080721911289718</v>
      </c>
      <c r="E147" s="9">
        <f t="shared" ref="E147:E156" si="118">((C147/C135)-1)*100</f>
        <v>18.643762911964458</v>
      </c>
      <c r="F147" s="7">
        <v>298.60055134999999</v>
      </c>
      <c r="G147" s="8">
        <f t="shared" ref="G147:G156" si="119">((F147/F146)-1)*100</f>
        <v>-16.161852294575862</v>
      </c>
      <c r="H147" s="9">
        <f t="shared" ref="H147:H156" si="120">((F147/F135)-1)*100</f>
        <v>22.209081011715902</v>
      </c>
      <c r="I147" s="7">
        <v>49.879448650000029</v>
      </c>
      <c r="J147" s="8">
        <f t="shared" ref="J147:J156" si="121">((I147/I146)-1)*100</f>
        <v>0.91560520701030601</v>
      </c>
      <c r="K147" s="8">
        <f t="shared" ref="K147:K156" si="122">((I147/I135)-1)*100</f>
        <v>1.0036681796601332</v>
      </c>
    </row>
    <row r="148" spans="1:11" s="10" customFormat="1" ht="12" customHeight="1" x14ac:dyDescent="0.2">
      <c r="A148" s="76"/>
      <c r="B148" s="27" t="s">
        <v>6</v>
      </c>
      <c r="C148" s="12">
        <v>359.67</v>
      </c>
      <c r="D148" s="13">
        <f t="shared" si="117"/>
        <v>3.211088154269981</v>
      </c>
      <c r="E148" s="14">
        <f t="shared" si="118"/>
        <v>10.982348347623816</v>
      </c>
      <c r="F148" s="12">
        <v>302.84907934</v>
      </c>
      <c r="G148" s="13">
        <f t="shared" si="119"/>
        <v>1.4228131765973151</v>
      </c>
      <c r="H148" s="14">
        <f t="shared" si="120"/>
        <v>11.343361817174035</v>
      </c>
      <c r="I148" s="12">
        <v>56.820920660000013</v>
      </c>
      <c r="J148" s="13">
        <f t="shared" si="121"/>
        <v>13.916497070181588</v>
      </c>
      <c r="K148" s="13">
        <f t="shared" si="122"/>
        <v>9.0970073777898453</v>
      </c>
    </row>
    <row r="149" spans="1:11" s="10" customFormat="1" ht="12" customHeight="1" x14ac:dyDescent="0.2">
      <c r="A149" s="76"/>
      <c r="B149" s="46" t="s">
        <v>7</v>
      </c>
      <c r="C149" s="42">
        <v>294.49</v>
      </c>
      <c r="D149" s="43">
        <f t="shared" si="117"/>
        <v>-18.122167542469491</v>
      </c>
      <c r="E149" s="44">
        <f t="shared" si="118"/>
        <v>7.6674123531281335</v>
      </c>
      <c r="F149" s="42">
        <v>255.69671597999999</v>
      </c>
      <c r="G149" s="43">
        <f t="shared" si="119"/>
        <v>-15.569591118704839</v>
      </c>
      <c r="H149" s="44">
        <f t="shared" si="120"/>
        <v>5.3117047929136074</v>
      </c>
      <c r="I149" s="42">
        <v>38.793284020000016</v>
      </c>
      <c r="J149" s="43">
        <f t="shared" si="121"/>
        <v>-31.72711112491853</v>
      </c>
      <c r="K149" s="43">
        <f t="shared" si="122"/>
        <v>26.28709677507608</v>
      </c>
    </row>
    <row r="150" spans="1:11" s="10" customFormat="1" ht="12" customHeight="1" x14ac:dyDescent="0.2">
      <c r="A150" s="76"/>
      <c r="B150" s="26" t="s">
        <v>8</v>
      </c>
      <c r="C150" s="7">
        <v>370.03</v>
      </c>
      <c r="D150" s="8">
        <f t="shared" si="117"/>
        <v>25.65112567489556</v>
      </c>
      <c r="E150" s="9">
        <f t="shared" si="118"/>
        <v>11.829287763141183</v>
      </c>
      <c r="F150" s="7">
        <v>317.05148315000002</v>
      </c>
      <c r="G150" s="8">
        <f t="shared" si="119"/>
        <v>23.995133036749316</v>
      </c>
      <c r="H150" s="9">
        <f t="shared" si="120"/>
        <v>14.750734657413966</v>
      </c>
      <c r="I150" s="7">
        <v>52.978516849999949</v>
      </c>
      <c r="J150" s="8">
        <f t="shared" si="121"/>
        <v>36.56620775566897</v>
      </c>
      <c r="K150" s="8">
        <f t="shared" si="122"/>
        <v>-2.9563374565910405</v>
      </c>
    </row>
    <row r="151" spans="1:11" s="10" customFormat="1" ht="12" customHeight="1" x14ac:dyDescent="0.2">
      <c r="A151" s="76"/>
      <c r="B151" s="27" t="s">
        <v>9</v>
      </c>
      <c r="C151" s="12">
        <v>349.72</v>
      </c>
      <c r="D151" s="13">
        <f t="shared" si="117"/>
        <v>-5.4887441558792442</v>
      </c>
      <c r="E151" s="14">
        <f t="shared" si="118"/>
        <v>5.1386899290063681</v>
      </c>
      <c r="F151" s="12">
        <v>288.59709004000001</v>
      </c>
      <c r="G151" s="13">
        <f t="shared" si="119"/>
        <v>-8.9746916895947706</v>
      </c>
      <c r="H151" s="14">
        <f t="shared" si="120"/>
        <v>2.4408711761398028</v>
      </c>
      <c r="I151" s="12">
        <v>61.122909960000015</v>
      </c>
      <c r="J151" s="13">
        <f t="shared" si="121"/>
        <v>15.373010786730013</v>
      </c>
      <c r="K151" s="13">
        <f t="shared" si="122"/>
        <v>20.068587699119654</v>
      </c>
    </row>
    <row r="152" spans="1:11" s="10" customFormat="1" ht="12" customHeight="1" x14ac:dyDescent="0.2">
      <c r="A152" s="76"/>
      <c r="B152" s="46" t="s">
        <v>10</v>
      </c>
      <c r="C152" s="42">
        <v>313.94</v>
      </c>
      <c r="D152" s="43">
        <f t="shared" si="117"/>
        <v>-10.231041976438304</v>
      </c>
      <c r="E152" s="44">
        <f t="shared" si="118"/>
        <v>11.976041419957539</v>
      </c>
      <c r="F152" s="42">
        <v>266.33084754999999</v>
      </c>
      <c r="G152" s="43">
        <f t="shared" si="119"/>
        <v>-7.7153385319699179</v>
      </c>
      <c r="H152" s="44">
        <f t="shared" si="120"/>
        <v>10.561028443551578</v>
      </c>
      <c r="I152" s="42">
        <v>47.609152450000011</v>
      </c>
      <c r="J152" s="43">
        <f t="shared" si="121"/>
        <v>-22.109152720058102</v>
      </c>
      <c r="K152" s="43">
        <f t="shared" si="122"/>
        <v>20.611343376096958</v>
      </c>
    </row>
    <row r="153" spans="1:11" s="10" customFormat="1" ht="12" customHeight="1" x14ac:dyDescent="0.2">
      <c r="A153" s="76"/>
      <c r="B153" s="26" t="s">
        <v>11</v>
      </c>
      <c r="C153" s="7">
        <v>282.83999999999997</v>
      </c>
      <c r="D153" s="8">
        <f t="shared" si="117"/>
        <v>-9.9063515321399116</v>
      </c>
      <c r="E153" s="9">
        <f t="shared" si="118"/>
        <v>-5.091535076468956</v>
      </c>
      <c r="F153" s="7">
        <v>235.20168519999999</v>
      </c>
      <c r="G153" s="8">
        <f t="shared" si="119"/>
        <v>-11.688155028364077</v>
      </c>
      <c r="H153" s="9">
        <f t="shared" si="120"/>
        <v>-0.69312249089312772</v>
      </c>
      <c r="I153" s="7">
        <v>47.638314799999989</v>
      </c>
      <c r="J153" s="8">
        <f t="shared" si="121"/>
        <v>6.1253663422400351E-2</v>
      </c>
      <c r="K153" s="8">
        <f t="shared" si="122"/>
        <v>-22.121644869865122</v>
      </c>
    </row>
    <row r="154" spans="1:11" s="10" customFormat="1" ht="12" customHeight="1" x14ac:dyDescent="0.2">
      <c r="A154" s="76"/>
      <c r="B154" s="27" t="s">
        <v>12</v>
      </c>
      <c r="C154" s="12">
        <v>266.36</v>
      </c>
      <c r="D154" s="13">
        <f t="shared" si="117"/>
        <v>-5.8266157544901613</v>
      </c>
      <c r="E154" s="14">
        <f t="shared" si="118"/>
        <v>-15.769567565289455</v>
      </c>
      <c r="F154" s="12">
        <v>234.11165893</v>
      </c>
      <c r="G154" s="13">
        <f t="shared" si="119"/>
        <v>-0.46344322281240968</v>
      </c>
      <c r="H154" s="14">
        <f t="shared" si="120"/>
        <v>-14.176920690935081</v>
      </c>
      <c r="I154" s="12">
        <v>32.248341070000009</v>
      </c>
      <c r="J154" s="13">
        <f t="shared" si="121"/>
        <v>-32.305873527667238</v>
      </c>
      <c r="K154" s="13">
        <f t="shared" si="122"/>
        <v>-25.769832489521328</v>
      </c>
    </row>
    <row r="155" spans="1:11" s="10" customFormat="1" ht="12" customHeight="1" x14ac:dyDescent="0.2">
      <c r="A155" s="76"/>
      <c r="B155" s="46" t="s">
        <v>13</v>
      </c>
      <c r="C155" s="42">
        <v>306.13</v>
      </c>
      <c r="D155" s="43">
        <f t="shared" si="117"/>
        <v>14.930920558642423</v>
      </c>
      <c r="E155" s="44">
        <f t="shared" si="118"/>
        <v>-19.235177865957077</v>
      </c>
      <c r="F155" s="42">
        <v>249.11050422</v>
      </c>
      <c r="G155" s="43">
        <f t="shared" si="119"/>
        <v>6.4067058251399134</v>
      </c>
      <c r="H155" s="44">
        <f t="shared" si="120"/>
        <v>-22.034182834396777</v>
      </c>
      <c r="I155" s="42">
        <v>57.01949578</v>
      </c>
      <c r="J155" s="43">
        <f t="shared" si="121"/>
        <v>76.813733321135416</v>
      </c>
      <c r="K155" s="43">
        <f t="shared" si="122"/>
        <v>-4.2112861602174316</v>
      </c>
    </row>
    <row r="156" spans="1:11" s="10" customFormat="1" ht="12" customHeight="1" x14ac:dyDescent="0.2">
      <c r="A156" s="76"/>
      <c r="B156" s="26" t="s">
        <v>14</v>
      </c>
      <c r="C156" s="7">
        <v>329.09</v>
      </c>
      <c r="D156" s="8">
        <f t="shared" si="117"/>
        <v>7.5000816646522583</v>
      </c>
      <c r="E156" s="9">
        <f t="shared" si="118"/>
        <v>-8.2874434077965802</v>
      </c>
      <c r="F156" s="7">
        <v>281.11884414999997</v>
      </c>
      <c r="G156" s="8">
        <f t="shared" si="119"/>
        <v>12.849052684559648</v>
      </c>
      <c r="H156" s="9">
        <f t="shared" si="120"/>
        <v>-5.553474401175384</v>
      </c>
      <c r="I156" s="7">
        <v>47.971155850000002</v>
      </c>
      <c r="J156" s="8">
        <f t="shared" si="121"/>
        <v>-15.868852935689704</v>
      </c>
      <c r="K156" s="8">
        <f t="shared" si="122"/>
        <v>-21.58878796261715</v>
      </c>
    </row>
    <row r="157" spans="1:11" s="10" customFormat="1" ht="12" customHeight="1" x14ac:dyDescent="0.2">
      <c r="A157" s="77"/>
      <c r="B157" s="27" t="s">
        <v>15</v>
      </c>
      <c r="C157" s="12">
        <v>304.8</v>
      </c>
      <c r="D157" s="13">
        <f>((C157/C156)-1)*100</f>
        <v>-7.3809596159105322</v>
      </c>
      <c r="E157" s="14">
        <f>((C157/C145)-1)*100</f>
        <v>-18.316410663962024</v>
      </c>
      <c r="F157" s="12">
        <v>259.35914144999998</v>
      </c>
      <c r="G157" s="13">
        <f>((F157/F156)-1)*100</f>
        <v>-7.7403927743774474</v>
      </c>
      <c r="H157" s="14">
        <f>((F157/F145)-1)*100</f>
        <v>-19.564123388126752</v>
      </c>
      <c r="I157" s="12">
        <v>45.44085855000003</v>
      </c>
      <c r="J157" s="13">
        <f>((I157/I156)-1)*100</f>
        <v>-5.2746223332869153</v>
      </c>
      <c r="K157" s="13">
        <f>((I157/I145)-1)*100</f>
        <v>-10.381991795072143</v>
      </c>
    </row>
    <row r="158" spans="1:11" s="10" customFormat="1" ht="12" customHeight="1" x14ac:dyDescent="0.2">
      <c r="A158" s="75">
        <v>2002</v>
      </c>
      <c r="B158" s="46" t="s">
        <v>4</v>
      </c>
      <c r="C158" s="42">
        <v>309.70439349999998</v>
      </c>
      <c r="D158" s="43">
        <f>((C158/C157)-1)*100</f>
        <v>1.6090529855642854</v>
      </c>
      <c r="E158" s="44">
        <f>((C158/C146)-1)*100</f>
        <v>-23.641018392958401</v>
      </c>
      <c r="F158" s="42">
        <v>257.87347478999999</v>
      </c>
      <c r="G158" s="43">
        <f>((F158/F157)-1)*100</f>
        <v>-0.57282216917208251</v>
      </c>
      <c r="H158" s="44">
        <f>((F158/F146)-1)*100</f>
        <v>-27.596803250996448</v>
      </c>
      <c r="I158" s="42">
        <f>C158-F158</f>
        <v>51.830918709999992</v>
      </c>
      <c r="J158" s="43">
        <f>((I158/I157)-1)*100</f>
        <v>14.06236669795482</v>
      </c>
      <c r="K158" s="43">
        <f>((I158/I146)-1)*100</f>
        <v>4.8638000543536508</v>
      </c>
    </row>
    <row r="159" spans="1:11" s="10" customFormat="1" ht="12" customHeight="1" x14ac:dyDescent="0.2">
      <c r="A159" s="76"/>
      <c r="B159" s="26" t="s">
        <v>5</v>
      </c>
      <c r="C159" s="7">
        <v>333.83217451000002</v>
      </c>
      <c r="D159" s="8">
        <f t="shared" ref="D159:D167" si="123">((C159/C158)-1)*100</f>
        <v>7.7905840267002979</v>
      </c>
      <c r="E159" s="9">
        <f t="shared" ref="E159:E167" si="124">((C159/C147)-1)*100</f>
        <v>-4.2033475350091827</v>
      </c>
      <c r="F159" s="7">
        <v>293.77606975999998</v>
      </c>
      <c r="G159" s="8">
        <f t="shared" ref="G159:G166" si="125">((F159/F158)-1)*100</f>
        <v>13.922562217474056</v>
      </c>
      <c r="H159" s="9">
        <f t="shared" ref="H159:H166" si="126">((F159/F147)-1)*100</f>
        <v>-1.6156974822009174</v>
      </c>
      <c r="I159" s="7">
        <f t="shared" ref="I159:I222" si="127">C159-F159</f>
        <v>40.056104750000031</v>
      </c>
      <c r="J159" s="8">
        <f t="shared" ref="J159:J166" si="128">((I159/I158)-1)*100</f>
        <v>-22.717741172757155</v>
      </c>
      <c r="K159" s="8">
        <f t="shared" ref="K159:K166" si="129">((I159/I147)-1)*100</f>
        <v>-19.694170977970483</v>
      </c>
    </row>
    <row r="160" spans="1:11" s="10" customFormat="1" ht="12" customHeight="1" x14ac:dyDescent="0.2">
      <c r="A160" s="76"/>
      <c r="B160" s="27" t="s">
        <v>6</v>
      </c>
      <c r="C160" s="12">
        <v>339.58578882</v>
      </c>
      <c r="D160" s="13">
        <f t="shared" si="123"/>
        <v>1.7235050271727559</v>
      </c>
      <c r="E160" s="14">
        <f t="shared" si="124"/>
        <v>-5.5840662774209733</v>
      </c>
      <c r="F160" s="12">
        <v>297.02119303000001</v>
      </c>
      <c r="G160" s="13">
        <f t="shared" si="125"/>
        <v>1.1046247819473942</v>
      </c>
      <c r="H160" s="14">
        <f t="shared" si="126"/>
        <v>-1.9243533190527518</v>
      </c>
      <c r="I160" s="12">
        <f t="shared" si="127"/>
        <v>42.564595789999998</v>
      </c>
      <c r="J160" s="13">
        <f t="shared" si="128"/>
        <v>6.2624437789347676</v>
      </c>
      <c r="K160" s="13">
        <f t="shared" si="129"/>
        <v>-25.089922346217776</v>
      </c>
    </row>
    <row r="161" spans="1:12" s="10" customFormat="1" ht="12" customHeight="1" x14ac:dyDescent="0.2">
      <c r="A161" s="76"/>
      <c r="B161" s="46" t="s">
        <v>7</v>
      </c>
      <c r="C161" s="42">
        <v>384.55000050000001</v>
      </c>
      <c r="D161" s="43">
        <f t="shared" si="123"/>
        <v>13.240899107186621</v>
      </c>
      <c r="E161" s="44">
        <f t="shared" si="124"/>
        <v>30.581683758361923</v>
      </c>
      <c r="F161" s="42">
        <v>332.12065782000002</v>
      </c>
      <c r="G161" s="43">
        <f t="shared" si="125"/>
        <v>11.817158375784608</v>
      </c>
      <c r="H161" s="44">
        <f t="shared" si="126"/>
        <v>29.888511296319397</v>
      </c>
      <c r="I161" s="42">
        <f t="shared" si="127"/>
        <v>52.429342679999991</v>
      </c>
      <c r="J161" s="43">
        <f t="shared" si="128"/>
        <v>23.175944013821905</v>
      </c>
      <c r="K161" s="43">
        <f t="shared" si="129"/>
        <v>35.150565373557583</v>
      </c>
      <c r="L161" s="16"/>
    </row>
    <row r="162" spans="1:12" s="10" customFormat="1" ht="12" customHeight="1" x14ac:dyDescent="0.2">
      <c r="A162" s="76"/>
      <c r="B162" s="26" t="s">
        <v>8</v>
      </c>
      <c r="C162" s="7">
        <v>400.48167355999999</v>
      </c>
      <c r="D162" s="8">
        <f t="shared" si="123"/>
        <v>4.1429392898934658</v>
      </c>
      <c r="E162" s="9">
        <f t="shared" si="124"/>
        <v>8.2295147852876838</v>
      </c>
      <c r="F162" s="7">
        <v>346.44839839000002</v>
      </c>
      <c r="G162" s="8">
        <f t="shared" si="125"/>
        <v>4.3140166781691747</v>
      </c>
      <c r="H162" s="9">
        <f t="shared" si="126"/>
        <v>9.2719690026152648</v>
      </c>
      <c r="I162" s="7">
        <f t="shared" si="127"/>
        <v>54.033275169999968</v>
      </c>
      <c r="J162" s="8">
        <f t="shared" si="128"/>
        <v>3.0592267764818271</v>
      </c>
      <c r="K162" s="8">
        <f t="shared" si="129"/>
        <v>1.9909170409326382</v>
      </c>
      <c r="L162" s="16"/>
    </row>
    <row r="163" spans="1:12" s="10" customFormat="1" ht="12" customHeight="1" x14ac:dyDescent="0.2">
      <c r="A163" s="76"/>
      <c r="B163" s="27" t="s">
        <v>9</v>
      </c>
      <c r="C163" s="12">
        <v>395.28378979000001</v>
      </c>
      <c r="D163" s="13">
        <f t="shared" si="123"/>
        <v>-1.2979080225555495</v>
      </c>
      <c r="E163" s="14">
        <f t="shared" si="124"/>
        <v>13.028648573144231</v>
      </c>
      <c r="F163" s="12">
        <v>343.67789900999998</v>
      </c>
      <c r="G163" s="13">
        <f t="shared" si="125"/>
        <v>-0.79968601179136733</v>
      </c>
      <c r="H163" s="14">
        <f t="shared" si="126"/>
        <v>19.085711835266839</v>
      </c>
      <c r="I163" s="12">
        <f t="shared" si="127"/>
        <v>51.605890780000038</v>
      </c>
      <c r="J163" s="13">
        <f t="shared" si="128"/>
        <v>-4.4923880374877712</v>
      </c>
      <c r="K163" s="13">
        <f t="shared" si="129"/>
        <v>-15.570297923034248</v>
      </c>
      <c r="L163" s="16"/>
    </row>
    <row r="164" spans="1:12" s="10" customFormat="1" ht="12" customHeight="1" x14ac:dyDescent="0.2">
      <c r="A164" s="76"/>
      <c r="B164" s="46" t="s">
        <v>10</v>
      </c>
      <c r="C164" s="42">
        <v>269.03729707000002</v>
      </c>
      <c r="D164" s="43">
        <f t="shared" si="123"/>
        <v>-31.938191239026072</v>
      </c>
      <c r="E164" s="44">
        <f t="shared" si="124"/>
        <v>-14.302956912148812</v>
      </c>
      <c r="F164" s="42">
        <v>213.68117218</v>
      </c>
      <c r="G164" s="43">
        <f t="shared" si="125"/>
        <v>-37.825163388297319</v>
      </c>
      <c r="H164" s="44">
        <f t="shared" si="126"/>
        <v>-19.768523193737721</v>
      </c>
      <c r="I164" s="42">
        <f t="shared" si="127"/>
        <v>55.356124890000018</v>
      </c>
      <c r="J164" s="43">
        <f t="shared" si="128"/>
        <v>7.2670659363046841</v>
      </c>
      <c r="K164" s="43">
        <f t="shared" si="129"/>
        <v>16.272023426873684</v>
      </c>
      <c r="L164" s="16"/>
    </row>
    <row r="165" spans="1:12" s="10" customFormat="1" ht="12" customHeight="1" x14ac:dyDescent="0.2">
      <c r="A165" s="76"/>
      <c r="B165" s="26" t="s">
        <v>11</v>
      </c>
      <c r="C165" s="7">
        <v>282.45495270999999</v>
      </c>
      <c r="D165" s="8">
        <f t="shared" si="123"/>
        <v>4.9872845832631407</v>
      </c>
      <c r="E165" s="9">
        <f t="shared" si="124"/>
        <v>-0.13613608046951775</v>
      </c>
      <c r="F165" s="7">
        <v>238.17886615</v>
      </c>
      <c r="G165" s="8">
        <f t="shared" si="125"/>
        <v>11.464601078359738</v>
      </c>
      <c r="H165" s="9">
        <f t="shared" si="126"/>
        <v>1.2657991576329186</v>
      </c>
      <c r="I165" s="7">
        <f t="shared" si="127"/>
        <v>44.276086559999982</v>
      </c>
      <c r="J165" s="8">
        <f t="shared" si="128"/>
        <v>-20.015921186711584</v>
      </c>
      <c r="K165" s="8">
        <f t="shared" si="129"/>
        <v>-7.0578236323338821</v>
      </c>
      <c r="L165" s="16"/>
    </row>
    <row r="166" spans="1:12" s="10" customFormat="1" ht="12" customHeight="1" x14ac:dyDescent="0.2">
      <c r="A166" s="76"/>
      <c r="B166" s="27" t="s">
        <v>12</v>
      </c>
      <c r="C166" s="12">
        <v>364.31806132999998</v>
      </c>
      <c r="D166" s="13">
        <f t="shared" si="123"/>
        <v>28.982713113920823</v>
      </c>
      <c r="E166" s="14">
        <f t="shared" si="124"/>
        <v>36.776566049707135</v>
      </c>
      <c r="F166" s="12">
        <v>321.35987440000002</v>
      </c>
      <c r="G166" s="13">
        <f t="shared" si="125"/>
        <v>34.923756920403839</v>
      </c>
      <c r="H166" s="14">
        <f t="shared" si="126"/>
        <v>37.267778917447018</v>
      </c>
      <c r="I166" s="12">
        <f t="shared" si="127"/>
        <v>42.958186929999954</v>
      </c>
      <c r="J166" s="13">
        <f t="shared" si="128"/>
        <v>-2.9765494929505532</v>
      </c>
      <c r="K166" s="13">
        <f t="shared" si="129"/>
        <v>33.210532711597686</v>
      </c>
      <c r="L166" s="16"/>
    </row>
    <row r="167" spans="1:12" s="10" customFormat="1" ht="12" customHeight="1" x14ac:dyDescent="0.2">
      <c r="A167" s="76"/>
      <c r="B167" s="46" t="s">
        <v>13</v>
      </c>
      <c r="C167" s="42">
        <v>387.82540718000001</v>
      </c>
      <c r="D167" s="43">
        <f t="shared" si="123"/>
        <v>6.4524239518026549</v>
      </c>
      <c r="E167" s="44">
        <f t="shared" si="124"/>
        <v>26.686508078267401</v>
      </c>
      <c r="F167" s="42">
        <v>333.79577320999999</v>
      </c>
      <c r="G167" s="43">
        <f t="shared" ref="G167:G175" si="130">((F167/F166)-1)*100</f>
        <v>3.8697733602300666</v>
      </c>
      <c r="H167" s="44">
        <f t="shared" ref="H167:H175" si="131">((F167/F155)-1)*100</f>
        <v>33.995061450805331</v>
      </c>
      <c r="I167" s="42">
        <f t="shared" si="127"/>
        <v>54.02963397000002</v>
      </c>
      <c r="J167" s="43">
        <f t="shared" ref="J167:J172" si="132">((I167/I166)-1)*100</f>
        <v>25.772612466259126</v>
      </c>
      <c r="K167" s="43">
        <f t="shared" ref="K167:K175" si="133">((I167/I155)-1)*100</f>
        <v>-5.2435781290242396</v>
      </c>
      <c r="L167" s="16"/>
    </row>
    <row r="168" spans="1:12" s="10" customFormat="1" ht="12" customHeight="1" x14ac:dyDescent="0.2">
      <c r="A168" s="76"/>
      <c r="B168" s="26" t="s">
        <v>14</v>
      </c>
      <c r="C168" s="7">
        <v>349.43335989000002</v>
      </c>
      <c r="D168" s="8">
        <f t="shared" ref="D168:D174" si="134">((C168/C167)-1)*100</f>
        <v>-9.8993120562060675</v>
      </c>
      <c r="E168" s="9">
        <f t="shared" ref="E168:E174" si="135">((C168/C156)-1)*100</f>
        <v>6.18170102099731</v>
      </c>
      <c r="F168" s="7">
        <v>295.25094024999999</v>
      </c>
      <c r="G168" s="8">
        <f t="shared" si="130"/>
        <v>-11.547429911807306</v>
      </c>
      <c r="H168" s="9">
        <f t="shared" si="131"/>
        <v>5.0270895722875686</v>
      </c>
      <c r="I168" s="7">
        <f t="shared" si="127"/>
        <v>54.182419640000035</v>
      </c>
      <c r="J168" s="8">
        <f t="shared" si="132"/>
        <v>0.28278124202145705</v>
      </c>
      <c r="K168" s="8">
        <f t="shared" si="133"/>
        <v>12.947913553348389</v>
      </c>
      <c r="L168" s="16"/>
    </row>
    <row r="169" spans="1:12" s="10" customFormat="1" ht="12" customHeight="1" x14ac:dyDescent="0.2">
      <c r="A169" s="77"/>
      <c r="B169" s="27" t="s">
        <v>15</v>
      </c>
      <c r="C169" s="12">
        <v>269.88404980000001</v>
      </c>
      <c r="D169" s="13">
        <f t="shared" si="134"/>
        <v>-22.765230576451479</v>
      </c>
      <c r="E169" s="14">
        <f t="shared" si="135"/>
        <v>-11.455364238845146</v>
      </c>
      <c r="F169" s="12">
        <v>228.44909862</v>
      </c>
      <c r="G169" s="13">
        <f t="shared" si="130"/>
        <v>-22.625445857492068</v>
      </c>
      <c r="H169" s="14">
        <f t="shared" si="131"/>
        <v>-11.917853620732666</v>
      </c>
      <c r="I169" s="12">
        <f t="shared" si="127"/>
        <v>41.434951180000013</v>
      </c>
      <c r="J169" s="13">
        <f t="shared" si="132"/>
        <v>-23.526945722795357</v>
      </c>
      <c r="K169" s="13">
        <f t="shared" si="133"/>
        <v>-8.8156507113354543</v>
      </c>
      <c r="L169" s="16"/>
    </row>
    <row r="170" spans="1:12" s="10" customFormat="1" ht="12" customHeight="1" x14ac:dyDescent="0.2">
      <c r="A170" s="75">
        <v>2003</v>
      </c>
      <c r="B170" s="46" t="s">
        <v>4</v>
      </c>
      <c r="C170" s="42">
        <v>309.38640088</v>
      </c>
      <c r="D170" s="43">
        <f t="shared" si="134"/>
        <v>14.636786097316069</v>
      </c>
      <c r="E170" s="44">
        <f t="shared" si="135"/>
        <v>-0.10267617336852108</v>
      </c>
      <c r="F170" s="42">
        <v>263.41844093999998</v>
      </c>
      <c r="G170" s="43">
        <f t="shared" si="130"/>
        <v>15.307279622130455</v>
      </c>
      <c r="H170" s="44">
        <f t="shared" si="131"/>
        <v>2.1502661933398004</v>
      </c>
      <c r="I170" s="42">
        <f t="shared" si="127"/>
        <v>45.967959940000014</v>
      </c>
      <c r="J170" s="43">
        <f t="shared" si="132"/>
        <v>10.940060579069799</v>
      </c>
      <c r="K170" s="43">
        <f t="shared" si="133"/>
        <v>-11.311701424402509</v>
      </c>
      <c r="L170" s="16"/>
    </row>
    <row r="171" spans="1:12" s="10" customFormat="1" ht="12" customHeight="1" x14ac:dyDescent="0.2">
      <c r="A171" s="76"/>
      <c r="B171" s="26" t="s">
        <v>5</v>
      </c>
      <c r="C171" s="7">
        <v>347.32070027999998</v>
      </c>
      <c r="D171" s="8">
        <f t="shared" si="134"/>
        <v>12.261139885949079</v>
      </c>
      <c r="E171" s="9">
        <f t="shared" si="135"/>
        <v>4.040511011198511</v>
      </c>
      <c r="F171" s="7">
        <v>290.29475129999997</v>
      </c>
      <c r="G171" s="8">
        <f t="shared" si="130"/>
        <v>10.202896298411289</v>
      </c>
      <c r="H171" s="9">
        <f t="shared" si="131"/>
        <v>-1.1850245198133602</v>
      </c>
      <c r="I171" s="7">
        <f t="shared" si="127"/>
        <v>57.02594898000001</v>
      </c>
      <c r="J171" s="8">
        <f t="shared" si="132"/>
        <v>24.055862070958799</v>
      </c>
      <c r="K171" s="8">
        <f t="shared" si="133"/>
        <v>42.365188367448447</v>
      </c>
      <c r="L171" s="15"/>
    </row>
    <row r="172" spans="1:12" s="10" customFormat="1" ht="12" customHeight="1" x14ac:dyDescent="0.2">
      <c r="A172" s="76"/>
      <c r="B172" s="27" t="s">
        <v>6</v>
      </c>
      <c r="C172" s="12">
        <v>359.20866496000002</v>
      </c>
      <c r="D172" s="13">
        <f t="shared" si="134"/>
        <v>3.422763074707702</v>
      </c>
      <c r="E172" s="14">
        <f t="shared" si="135"/>
        <v>5.7784738896718979</v>
      </c>
      <c r="F172" s="12">
        <v>299.14887415999999</v>
      </c>
      <c r="G172" s="13">
        <f t="shared" si="130"/>
        <v>3.0500457966771366</v>
      </c>
      <c r="H172" s="14">
        <f t="shared" si="131"/>
        <v>0.71633983699779247</v>
      </c>
      <c r="I172" s="12">
        <f t="shared" si="127"/>
        <v>60.05979080000003</v>
      </c>
      <c r="J172" s="13">
        <f t="shared" si="132"/>
        <v>5.3201075550080468</v>
      </c>
      <c r="K172" s="13">
        <f t="shared" si="133"/>
        <v>41.102692708079935</v>
      </c>
      <c r="L172" s="15"/>
    </row>
    <row r="173" spans="1:12" s="10" customFormat="1" ht="12" customHeight="1" x14ac:dyDescent="0.2">
      <c r="A173" s="76"/>
      <c r="B173" s="46" t="s">
        <v>7</v>
      </c>
      <c r="C173" s="42">
        <v>338.86683405000002</v>
      </c>
      <c r="D173" s="43">
        <f t="shared" si="134"/>
        <v>-5.6629566305882895</v>
      </c>
      <c r="E173" s="44">
        <f t="shared" si="135"/>
        <v>-11.879642800832602</v>
      </c>
      <c r="F173" s="42">
        <v>299.90598478999999</v>
      </c>
      <c r="G173" s="43">
        <f t="shared" si="130"/>
        <v>0.25308824314513867</v>
      </c>
      <c r="H173" s="44">
        <f t="shared" si="131"/>
        <v>-9.699689637330378</v>
      </c>
      <c r="I173" s="42">
        <f t="shared" si="127"/>
        <v>38.960849260000032</v>
      </c>
      <c r="J173" s="43">
        <f t="shared" ref="J173:J178" si="136">((I173/I172)-1)*100</f>
        <v>-35.129895157743348</v>
      </c>
      <c r="K173" s="43">
        <f t="shared" si="133"/>
        <v>-25.688846610578874</v>
      </c>
      <c r="L173" s="15"/>
    </row>
    <row r="174" spans="1:12" s="10" customFormat="1" ht="12" customHeight="1" x14ac:dyDescent="0.2">
      <c r="A174" s="76"/>
      <c r="B174" s="26" t="s">
        <v>8</v>
      </c>
      <c r="C174" s="7">
        <v>373.06731788000002</v>
      </c>
      <c r="D174" s="8">
        <f t="shared" si="134"/>
        <v>10.092602873302647</v>
      </c>
      <c r="E174" s="9">
        <f t="shared" si="135"/>
        <v>-6.8453458647197651</v>
      </c>
      <c r="F174" s="7">
        <v>319.99208603</v>
      </c>
      <c r="G174" s="8">
        <f t="shared" si="130"/>
        <v>6.69746595889531</v>
      </c>
      <c r="H174" s="9">
        <f t="shared" si="131"/>
        <v>-7.6364366188288564</v>
      </c>
      <c r="I174" s="7">
        <f t="shared" si="127"/>
        <v>53.075231850000023</v>
      </c>
      <c r="J174" s="8">
        <f t="shared" si="136"/>
        <v>36.227091703801271</v>
      </c>
      <c r="K174" s="8">
        <f t="shared" si="133"/>
        <v>-1.7730617235134138</v>
      </c>
      <c r="L174" s="15"/>
    </row>
    <row r="175" spans="1:12" s="10" customFormat="1" ht="12" customHeight="1" x14ac:dyDescent="0.2">
      <c r="A175" s="76"/>
      <c r="B175" s="27" t="s">
        <v>9</v>
      </c>
      <c r="C175" s="12">
        <v>319.56714763000002</v>
      </c>
      <c r="D175" s="13">
        <f t="shared" ref="D175:D180" si="137">((C175/C174)-1)*100</f>
        <v>-14.340621031620016</v>
      </c>
      <c r="E175" s="14">
        <f t="shared" ref="E175:E180" si="138">((C175/C163)-1)*100</f>
        <v>-19.155008152554277</v>
      </c>
      <c r="F175" s="12">
        <v>264.61305118000001</v>
      </c>
      <c r="G175" s="13">
        <f t="shared" si="130"/>
        <v>-17.306376397323795</v>
      </c>
      <c r="H175" s="14">
        <f t="shared" si="131"/>
        <v>-23.005508372157337</v>
      </c>
      <c r="I175" s="12">
        <f t="shared" si="127"/>
        <v>54.954096450000009</v>
      </c>
      <c r="J175" s="13">
        <f t="shared" si="136"/>
        <v>3.5400026236531268</v>
      </c>
      <c r="K175" s="13">
        <f t="shared" si="133"/>
        <v>6.4880299891995508</v>
      </c>
      <c r="L175" s="15"/>
    </row>
    <row r="176" spans="1:12" s="10" customFormat="1" ht="12" customHeight="1" x14ac:dyDescent="0.2">
      <c r="A176" s="76"/>
      <c r="B176" s="46" t="s">
        <v>10</v>
      </c>
      <c r="C176" s="42">
        <v>317.19222310999999</v>
      </c>
      <c r="D176" s="43">
        <f t="shared" si="137"/>
        <v>-0.74316917042729358</v>
      </c>
      <c r="E176" s="44">
        <f t="shared" si="138"/>
        <v>17.898977786515104</v>
      </c>
      <c r="F176" s="42">
        <v>267.95038434999998</v>
      </c>
      <c r="G176" s="43">
        <f t="shared" ref="G176:G184" si="139">((F176/F175)-1)*100</f>
        <v>1.2612126103068722</v>
      </c>
      <c r="H176" s="44">
        <f t="shared" ref="H176:H184" si="140">((F176/F164)-1)*100</f>
        <v>25.397283071942756</v>
      </c>
      <c r="I176" s="42">
        <f t="shared" si="127"/>
        <v>49.241838760000007</v>
      </c>
      <c r="J176" s="43">
        <f t="shared" si="136"/>
        <v>-10.394598508588526</v>
      </c>
      <c r="K176" s="43">
        <f t="shared" ref="K176:K190" si="141">((I176/I164)-1)*100</f>
        <v>-11.045365155436571</v>
      </c>
      <c r="L176" s="15"/>
    </row>
    <row r="177" spans="1:12" s="10" customFormat="1" ht="12" customHeight="1" x14ac:dyDescent="0.2">
      <c r="A177" s="76"/>
      <c r="B177" s="26" t="s">
        <v>11</v>
      </c>
      <c r="C177" s="7">
        <v>290.12333591999999</v>
      </c>
      <c r="D177" s="8">
        <f t="shared" si="137"/>
        <v>-8.5339063248762841</v>
      </c>
      <c r="E177" s="9">
        <f t="shared" si="138"/>
        <v>2.7149048499330863</v>
      </c>
      <c r="F177" s="7">
        <v>250.80134955</v>
      </c>
      <c r="G177" s="8">
        <f t="shared" si="139"/>
        <v>-6.4000784479561368</v>
      </c>
      <c r="H177" s="9">
        <f t="shared" si="140"/>
        <v>5.2995816144538299</v>
      </c>
      <c r="I177" s="7">
        <f t="shared" si="127"/>
        <v>39.321986369999991</v>
      </c>
      <c r="J177" s="8">
        <f t="shared" si="136"/>
        <v>-20.145170529371224</v>
      </c>
      <c r="K177" s="8">
        <f t="shared" si="141"/>
        <v>-11.189110363867695</v>
      </c>
      <c r="L177" s="15"/>
    </row>
    <row r="178" spans="1:12" s="10" customFormat="1" ht="12" customHeight="1" x14ac:dyDescent="0.2">
      <c r="A178" s="76"/>
      <c r="B178" s="27" t="s">
        <v>12</v>
      </c>
      <c r="C178" s="12">
        <v>368.71631232999999</v>
      </c>
      <c r="D178" s="13">
        <f t="shared" si="137"/>
        <v>27.08950528256424</v>
      </c>
      <c r="E178" s="14">
        <f t="shared" si="138"/>
        <v>1.2072558203520156</v>
      </c>
      <c r="F178" s="12">
        <v>314.56912134999999</v>
      </c>
      <c r="G178" s="13">
        <f t="shared" si="139"/>
        <v>25.425609517020241</v>
      </c>
      <c r="H178" s="14">
        <f t="shared" si="140"/>
        <v>-2.1131303535261936</v>
      </c>
      <c r="I178" s="12">
        <f t="shared" si="127"/>
        <v>54.147190980000005</v>
      </c>
      <c r="J178" s="13">
        <f t="shared" si="136"/>
        <v>37.702074535356232</v>
      </c>
      <c r="K178" s="13">
        <f t="shared" si="141"/>
        <v>26.046266962412655</v>
      </c>
      <c r="L178" s="15"/>
    </row>
    <row r="179" spans="1:12" s="10" customFormat="1" ht="12" customHeight="1" x14ac:dyDescent="0.2">
      <c r="A179" s="76"/>
      <c r="B179" s="46" t="s">
        <v>13</v>
      </c>
      <c r="C179" s="42">
        <v>414.81824496000002</v>
      </c>
      <c r="D179" s="43">
        <f t="shared" si="137"/>
        <v>12.50336128029479</v>
      </c>
      <c r="E179" s="44">
        <f t="shared" si="138"/>
        <v>6.9600488467925326</v>
      </c>
      <c r="F179" s="42">
        <v>353.72775403999998</v>
      </c>
      <c r="G179" s="43">
        <f t="shared" si="139"/>
        <v>12.448339659642183</v>
      </c>
      <c r="H179" s="44">
        <f t="shared" si="140"/>
        <v>5.9713101332353302</v>
      </c>
      <c r="I179" s="42">
        <f t="shared" si="127"/>
        <v>61.090490920000036</v>
      </c>
      <c r="J179" s="43">
        <f t="shared" ref="J179:J191" si="142">((I179/I178)-1)*100</f>
        <v>12.823010417224845</v>
      </c>
      <c r="K179" s="43">
        <f t="shared" si="141"/>
        <v>13.068489329245804</v>
      </c>
      <c r="L179" s="15"/>
    </row>
    <row r="180" spans="1:12" s="10" customFormat="1" ht="12" customHeight="1" x14ac:dyDescent="0.2">
      <c r="A180" s="76"/>
      <c r="B180" s="26" t="s">
        <v>14</v>
      </c>
      <c r="C180" s="7">
        <v>398.64547501999999</v>
      </c>
      <c r="D180" s="8">
        <f t="shared" si="137"/>
        <v>-3.8987605141522996</v>
      </c>
      <c r="E180" s="9">
        <f t="shared" si="138"/>
        <v>14.083404957526579</v>
      </c>
      <c r="F180" s="7">
        <v>341.84153683</v>
      </c>
      <c r="G180" s="8">
        <f t="shared" si="139"/>
        <v>-3.3602727165864099</v>
      </c>
      <c r="H180" s="9">
        <f t="shared" si="140"/>
        <v>15.779999393244948</v>
      </c>
      <c r="I180" s="7">
        <f t="shared" si="127"/>
        <v>56.803938189999997</v>
      </c>
      <c r="J180" s="8">
        <f t="shared" si="142"/>
        <v>-7.0167266058041911</v>
      </c>
      <c r="K180" s="8">
        <f t="shared" si="141"/>
        <v>4.8383194538337504</v>
      </c>
      <c r="L180" s="15"/>
    </row>
    <row r="181" spans="1:12" s="10" customFormat="1" ht="12" customHeight="1" x14ac:dyDescent="0.2">
      <c r="A181" s="77"/>
      <c r="B181" s="27" t="s">
        <v>15</v>
      </c>
      <c r="C181" s="12">
        <v>302.09463198999998</v>
      </c>
      <c r="D181" s="13">
        <f t="shared" ref="D181:D190" si="143">((C181/C180)-1)*100</f>
        <v>-24.219726318267142</v>
      </c>
      <c r="E181" s="14">
        <f t="shared" ref="E181:E188" si="144">((C181/C169)-1)*100</f>
        <v>11.934970671245626</v>
      </c>
      <c r="F181" s="12">
        <v>255.74285029999999</v>
      </c>
      <c r="G181" s="13">
        <f t="shared" si="139"/>
        <v>-25.186724623467114</v>
      </c>
      <c r="H181" s="14">
        <f t="shared" si="140"/>
        <v>11.947410536909198</v>
      </c>
      <c r="I181" s="12">
        <f t="shared" si="127"/>
        <v>46.351781689999996</v>
      </c>
      <c r="J181" s="13">
        <f t="shared" si="142"/>
        <v>-18.400408198880903</v>
      </c>
      <c r="K181" s="13">
        <f t="shared" si="141"/>
        <v>11.86638422388986</v>
      </c>
      <c r="L181" s="15"/>
    </row>
    <row r="182" spans="1:12" s="10" customFormat="1" ht="12" customHeight="1" x14ac:dyDescent="0.2">
      <c r="A182" s="75">
        <v>2004</v>
      </c>
      <c r="B182" s="47" t="s">
        <v>4</v>
      </c>
      <c r="C182" s="42">
        <v>335.96941306999997</v>
      </c>
      <c r="D182" s="43">
        <f t="shared" si="143"/>
        <v>11.213301228444639</v>
      </c>
      <c r="E182" s="44">
        <f t="shared" si="144"/>
        <v>8.5921721557214106</v>
      </c>
      <c r="F182" s="42">
        <v>277.60622498999999</v>
      </c>
      <c r="G182" s="43">
        <f t="shared" si="139"/>
        <v>8.5489680999304873</v>
      </c>
      <c r="H182" s="44">
        <f t="shared" si="140"/>
        <v>5.386025366854108</v>
      </c>
      <c r="I182" s="42">
        <f t="shared" si="127"/>
        <v>58.363188079999986</v>
      </c>
      <c r="J182" s="43">
        <f t="shared" si="142"/>
        <v>25.913580777395119</v>
      </c>
      <c r="K182" s="43">
        <f t="shared" si="141"/>
        <v>26.964929825423887</v>
      </c>
      <c r="L182" s="15"/>
    </row>
    <row r="183" spans="1:12" s="10" customFormat="1" ht="12" customHeight="1" x14ac:dyDescent="0.2">
      <c r="A183" s="76"/>
      <c r="B183" s="17" t="s">
        <v>5</v>
      </c>
      <c r="C183" s="7">
        <v>353.44064279999998</v>
      </c>
      <c r="D183" s="8">
        <f t="shared" si="143"/>
        <v>5.2002441443560254</v>
      </c>
      <c r="E183" s="9">
        <f t="shared" si="144"/>
        <v>1.7620437005529066</v>
      </c>
      <c r="F183" s="7">
        <v>307.78823631</v>
      </c>
      <c r="G183" s="8">
        <f t="shared" si="139"/>
        <v>10.872238661466337</v>
      </c>
      <c r="H183" s="9">
        <f t="shared" si="140"/>
        <v>6.0261113684145551</v>
      </c>
      <c r="I183" s="7">
        <f t="shared" si="127"/>
        <v>45.652406489999976</v>
      </c>
      <c r="J183" s="8">
        <f t="shared" si="142"/>
        <v>-21.778765019787816</v>
      </c>
      <c r="K183" s="8">
        <f t="shared" si="141"/>
        <v>-19.944503674965464</v>
      </c>
      <c r="L183" s="15"/>
    </row>
    <row r="184" spans="1:12" s="10" customFormat="1" ht="12" customHeight="1" x14ac:dyDescent="0.2">
      <c r="A184" s="76"/>
      <c r="B184" s="18" t="s">
        <v>6</v>
      </c>
      <c r="C184" s="12">
        <v>396.06769228000002</v>
      </c>
      <c r="D184" s="13">
        <f t="shared" si="143"/>
        <v>12.060596410843804</v>
      </c>
      <c r="E184" s="14">
        <f t="shared" si="144"/>
        <v>10.261174329996869</v>
      </c>
      <c r="F184" s="12">
        <v>339.41964501000001</v>
      </c>
      <c r="G184" s="13">
        <f t="shared" si="139"/>
        <v>10.277003786506423</v>
      </c>
      <c r="H184" s="14">
        <f t="shared" si="140"/>
        <v>13.461782519850352</v>
      </c>
      <c r="I184" s="12">
        <f t="shared" si="127"/>
        <v>56.648047270000006</v>
      </c>
      <c r="J184" s="13">
        <f t="shared" si="142"/>
        <v>24.08556662266772</v>
      </c>
      <c r="K184" s="13">
        <f t="shared" si="141"/>
        <v>-5.6805784445057128</v>
      </c>
      <c r="L184" s="15"/>
    </row>
    <row r="185" spans="1:12" s="10" customFormat="1" ht="12" customHeight="1" x14ac:dyDescent="0.2">
      <c r="A185" s="76"/>
      <c r="B185" s="47" t="s">
        <v>7</v>
      </c>
      <c r="C185" s="43">
        <v>381.90693736999998</v>
      </c>
      <c r="D185" s="43">
        <f t="shared" si="143"/>
        <v>-3.5753370411210184</v>
      </c>
      <c r="E185" s="44">
        <f t="shared" si="144"/>
        <v>12.701184947963773</v>
      </c>
      <c r="F185" s="43">
        <v>326.80408132000002</v>
      </c>
      <c r="G185" s="43">
        <f t="shared" ref="G185:G191" si="145">((F185/F184)-1)*100</f>
        <v>-3.7168042202237017</v>
      </c>
      <c r="H185" s="44">
        <f t="shared" ref="H185:H190" si="146">((F185/F173)-1)*100</f>
        <v>8.9688428688192481</v>
      </c>
      <c r="I185" s="43">
        <f t="shared" si="127"/>
        <v>55.102856049999957</v>
      </c>
      <c r="J185" s="8">
        <f t="shared" si="142"/>
        <v>-2.7277042977937871</v>
      </c>
      <c r="K185" s="8">
        <f t="shared" si="141"/>
        <v>41.431352489978849</v>
      </c>
      <c r="L185" s="15"/>
    </row>
    <row r="186" spans="1:12" s="10" customFormat="1" ht="12" customHeight="1" x14ac:dyDescent="0.2">
      <c r="A186" s="76"/>
      <c r="B186" s="17" t="s">
        <v>8</v>
      </c>
      <c r="C186" s="8">
        <v>391.47492882</v>
      </c>
      <c r="D186" s="8">
        <f t="shared" si="143"/>
        <v>2.5053201483822063</v>
      </c>
      <c r="E186" s="9">
        <f t="shared" si="144"/>
        <v>4.9341258421143452</v>
      </c>
      <c r="F186" s="8">
        <v>331.475146</v>
      </c>
      <c r="G186" s="8">
        <f t="shared" si="145"/>
        <v>1.4293165070439207</v>
      </c>
      <c r="H186" s="9">
        <f t="shared" si="146"/>
        <v>3.5885449894918375</v>
      </c>
      <c r="I186" s="8">
        <f t="shared" si="127"/>
        <v>59.999782820000007</v>
      </c>
      <c r="J186" s="8">
        <f t="shared" si="142"/>
        <v>8.8868837679785706</v>
      </c>
      <c r="K186" s="8">
        <f t="shared" si="141"/>
        <v>13.046671165883916</v>
      </c>
      <c r="L186" s="15"/>
    </row>
    <row r="187" spans="1:12" s="10" customFormat="1" ht="12" customHeight="1" x14ac:dyDescent="0.2">
      <c r="A187" s="76"/>
      <c r="B187" s="18" t="s">
        <v>9</v>
      </c>
      <c r="C187" s="13">
        <v>412.36631946</v>
      </c>
      <c r="D187" s="13">
        <f t="shared" si="143"/>
        <v>5.3365845682561863</v>
      </c>
      <c r="E187" s="14">
        <f t="shared" si="144"/>
        <v>29.039021225499795</v>
      </c>
      <c r="F187" s="13">
        <v>349.35598827000001</v>
      </c>
      <c r="G187" s="13">
        <f t="shared" si="145"/>
        <v>5.3943236727618915</v>
      </c>
      <c r="H187" s="14">
        <f t="shared" si="146"/>
        <v>32.025229561468073</v>
      </c>
      <c r="I187" s="13">
        <f t="shared" si="127"/>
        <v>63.010331189999988</v>
      </c>
      <c r="J187" s="13">
        <f t="shared" si="142"/>
        <v>5.0175987787016707</v>
      </c>
      <c r="K187" s="13">
        <f t="shared" si="141"/>
        <v>14.659934855502431</v>
      </c>
      <c r="L187" s="15"/>
    </row>
    <row r="188" spans="1:12" s="10" customFormat="1" ht="12" customHeight="1" x14ac:dyDescent="0.2">
      <c r="A188" s="76"/>
      <c r="B188" s="17" t="s">
        <v>10</v>
      </c>
      <c r="C188" s="8">
        <v>333.06730390000001</v>
      </c>
      <c r="D188" s="8">
        <f t="shared" si="143"/>
        <v>-19.230235792254625</v>
      </c>
      <c r="E188" s="9">
        <f t="shared" si="144"/>
        <v>5.0048770535255693</v>
      </c>
      <c r="F188" s="8">
        <v>282.36902325</v>
      </c>
      <c r="G188" s="8">
        <f t="shared" si="145"/>
        <v>-19.174414428021514</v>
      </c>
      <c r="H188" s="9">
        <f t="shared" si="146"/>
        <v>5.3810853583871721</v>
      </c>
      <c r="I188" s="8">
        <f t="shared" si="127"/>
        <v>50.698280650000015</v>
      </c>
      <c r="J188" s="8">
        <f t="shared" si="142"/>
        <v>-19.539733100076052</v>
      </c>
      <c r="K188" s="8">
        <f t="shared" si="141"/>
        <v>2.9577325434547053</v>
      </c>
      <c r="L188" s="15"/>
    </row>
    <row r="189" spans="1:12" s="10" customFormat="1" ht="12" customHeight="1" x14ac:dyDescent="0.2">
      <c r="A189" s="76"/>
      <c r="B189" s="17" t="s">
        <v>11</v>
      </c>
      <c r="C189" s="8">
        <v>273.161497</v>
      </c>
      <c r="D189" s="8">
        <f t="shared" si="143"/>
        <v>-17.986096563229793</v>
      </c>
      <c r="E189" s="9">
        <f t="shared" ref="E189:E194" si="147">((C189/C177)-1)*100</f>
        <v>-5.846423510267762</v>
      </c>
      <c r="F189" s="8">
        <v>222.60913815999999</v>
      </c>
      <c r="G189" s="8">
        <f t="shared" si="145"/>
        <v>-21.163753871504042</v>
      </c>
      <c r="H189" s="9">
        <f t="shared" si="146"/>
        <v>-11.240853145560759</v>
      </c>
      <c r="I189" s="8">
        <f t="shared" si="127"/>
        <v>50.552358840000011</v>
      </c>
      <c r="J189" s="8">
        <f t="shared" si="142"/>
        <v>-0.2878239816600292</v>
      </c>
      <c r="K189" s="8">
        <f t="shared" si="141"/>
        <v>28.560033474219495</v>
      </c>
      <c r="L189" s="15"/>
    </row>
    <row r="190" spans="1:12" s="10" customFormat="1" ht="12" customHeight="1" x14ac:dyDescent="0.2">
      <c r="A190" s="76"/>
      <c r="B190" s="18" t="s">
        <v>12</v>
      </c>
      <c r="C190" s="13">
        <v>414.30000625999998</v>
      </c>
      <c r="D190" s="13">
        <f t="shared" si="143"/>
        <v>51.668522397942482</v>
      </c>
      <c r="E190" s="14">
        <f t="shared" si="147"/>
        <v>12.362809131482821</v>
      </c>
      <c r="F190" s="13">
        <v>337.51183573999998</v>
      </c>
      <c r="G190" s="13">
        <f t="shared" si="145"/>
        <v>51.61634357409617</v>
      </c>
      <c r="H190" s="14">
        <f t="shared" si="146"/>
        <v>7.2933777770492592</v>
      </c>
      <c r="I190" s="13">
        <f t="shared" si="127"/>
        <v>76.788170519999994</v>
      </c>
      <c r="J190" s="13">
        <f t="shared" si="142"/>
        <v>51.898293733507558</v>
      </c>
      <c r="K190" s="13">
        <f t="shared" si="141"/>
        <v>41.81376564550272</v>
      </c>
      <c r="L190" s="15"/>
    </row>
    <row r="191" spans="1:12" s="10" customFormat="1" ht="12" customHeight="1" x14ac:dyDescent="0.2">
      <c r="A191" s="76"/>
      <c r="B191" s="17" t="s">
        <v>13</v>
      </c>
      <c r="C191" s="8">
        <v>406.07163837000002</v>
      </c>
      <c r="D191" s="8">
        <f t="shared" ref="D191:D196" si="148">((C191/C190)-1)*100</f>
        <v>-1.9860892507049921</v>
      </c>
      <c r="E191" s="9">
        <f t="shared" si="147"/>
        <v>-2.1085395100795101</v>
      </c>
      <c r="F191" s="8">
        <v>346.69142197999997</v>
      </c>
      <c r="G191" s="8">
        <f t="shared" si="145"/>
        <v>2.7197820247913951</v>
      </c>
      <c r="H191" s="9">
        <f t="shared" ref="H191:H196" si="149">((F191/F179)-1)*100</f>
        <v>-1.9891942262478923</v>
      </c>
      <c r="I191" s="8">
        <f t="shared" si="127"/>
        <v>59.380216390000044</v>
      </c>
      <c r="J191" s="8">
        <f t="shared" si="142"/>
        <v>-22.670098808339144</v>
      </c>
      <c r="K191" s="8">
        <f t="shared" ref="K191:K196" si="150">((I191/I179)-1)*100</f>
        <v>-2.7995756855836218</v>
      </c>
      <c r="L191" s="15"/>
    </row>
    <row r="192" spans="1:12" s="10" customFormat="1" ht="12" customHeight="1" x14ac:dyDescent="0.2">
      <c r="A192" s="76"/>
      <c r="B192" s="17" t="s">
        <v>14</v>
      </c>
      <c r="C192" s="8">
        <v>425.18788126999999</v>
      </c>
      <c r="D192" s="8">
        <f t="shared" si="148"/>
        <v>4.707603559001039</v>
      </c>
      <c r="E192" s="9">
        <f t="shared" si="147"/>
        <v>6.6581481324147429</v>
      </c>
      <c r="F192" s="8">
        <v>350.27323536</v>
      </c>
      <c r="G192" s="8">
        <f t="shared" ref="G192:G197" si="151">((F192/F191)-1)*100</f>
        <v>1.0331416218906764</v>
      </c>
      <c r="H192" s="9">
        <f t="shared" si="149"/>
        <v>2.4665517854236541</v>
      </c>
      <c r="I192" s="8">
        <f t="shared" si="127"/>
        <v>74.91464590999999</v>
      </c>
      <c r="J192" s="8">
        <f t="shared" ref="J192:J197" si="152">((I192/I191)-1)*100</f>
        <v>26.16095134778935</v>
      </c>
      <c r="K192" s="8">
        <f t="shared" si="150"/>
        <v>31.882838227558441</v>
      </c>
      <c r="L192" s="15"/>
    </row>
    <row r="193" spans="1:12" s="10" customFormat="1" ht="12" customHeight="1" x14ac:dyDescent="0.2">
      <c r="A193" s="77"/>
      <c r="B193" s="18" t="s">
        <v>15</v>
      </c>
      <c r="C193" s="13">
        <v>331.43824145999997</v>
      </c>
      <c r="D193" s="13">
        <f t="shared" si="148"/>
        <v>-22.048991502292548</v>
      </c>
      <c r="E193" s="14">
        <f t="shared" si="147"/>
        <v>9.7133832788433452</v>
      </c>
      <c r="F193" s="13">
        <v>274.80325897</v>
      </c>
      <c r="G193" s="13">
        <f t="shared" si="151"/>
        <v>-21.546030004957217</v>
      </c>
      <c r="H193" s="14">
        <f t="shared" si="149"/>
        <v>7.4529585666387677</v>
      </c>
      <c r="I193" s="13">
        <f t="shared" si="127"/>
        <v>56.63498248999997</v>
      </c>
      <c r="J193" s="13">
        <f t="shared" si="152"/>
        <v>-24.400653834712926</v>
      </c>
      <c r="K193" s="13">
        <f t="shared" si="150"/>
        <v>22.185125199229372</v>
      </c>
      <c r="L193" s="15"/>
    </row>
    <row r="194" spans="1:12" s="10" customFormat="1" ht="12" customHeight="1" x14ac:dyDescent="0.2">
      <c r="A194" s="75">
        <v>2005</v>
      </c>
      <c r="B194" s="47" t="s">
        <v>4</v>
      </c>
      <c r="C194" s="43">
        <v>310.01940539999998</v>
      </c>
      <c r="D194" s="43">
        <f t="shared" si="148"/>
        <v>-6.4623912936687899</v>
      </c>
      <c r="E194" s="44">
        <f t="shared" si="147"/>
        <v>-7.7239196964020156</v>
      </c>
      <c r="F194" s="43">
        <v>242.03668597000001</v>
      </c>
      <c r="G194" s="43">
        <f t="shared" si="151"/>
        <v>-11.923647893701684</v>
      </c>
      <c r="H194" s="44">
        <f t="shared" si="149"/>
        <v>-12.812947195719859</v>
      </c>
      <c r="I194" s="43">
        <f t="shared" si="127"/>
        <v>67.982719429999975</v>
      </c>
      <c r="J194" s="43">
        <f t="shared" si="152"/>
        <v>20.036621256135589</v>
      </c>
      <c r="K194" s="43">
        <f t="shared" si="150"/>
        <v>16.482189658341206</v>
      </c>
      <c r="L194" s="16"/>
    </row>
    <row r="195" spans="1:12" s="10" customFormat="1" ht="12" customHeight="1" x14ac:dyDescent="0.2">
      <c r="A195" s="76"/>
      <c r="B195" s="17" t="s">
        <v>5</v>
      </c>
      <c r="C195" s="8">
        <v>370.16182347</v>
      </c>
      <c r="D195" s="8">
        <f t="shared" si="148"/>
        <v>19.399565647318685</v>
      </c>
      <c r="E195" s="9">
        <f t="shared" ref="E195:E200" si="153">((C195/C183)-1)*100</f>
        <v>4.7309727985816119</v>
      </c>
      <c r="F195" s="8">
        <v>305.91993488999998</v>
      </c>
      <c r="G195" s="8">
        <f t="shared" si="151"/>
        <v>26.39403554216495</v>
      </c>
      <c r="H195" s="9">
        <f t="shared" si="149"/>
        <v>-0.60700871560220859</v>
      </c>
      <c r="I195" s="8">
        <f t="shared" si="127"/>
        <v>64.241888580000023</v>
      </c>
      <c r="J195" s="8">
        <f t="shared" si="152"/>
        <v>-5.502620197257313</v>
      </c>
      <c r="K195" s="8">
        <f t="shared" si="150"/>
        <v>40.719610463628065</v>
      </c>
      <c r="L195" s="16"/>
    </row>
    <row r="196" spans="1:12" s="10" customFormat="1" ht="12" customHeight="1" x14ac:dyDescent="0.2">
      <c r="A196" s="76"/>
      <c r="B196" s="18" t="s">
        <v>6</v>
      </c>
      <c r="C196" s="13">
        <v>360.01527433000001</v>
      </c>
      <c r="D196" s="13">
        <f t="shared" si="148"/>
        <v>-2.7411117237546079</v>
      </c>
      <c r="E196" s="14">
        <f t="shared" si="153"/>
        <v>-9.1025899493243028</v>
      </c>
      <c r="F196" s="13">
        <v>298.75247947999998</v>
      </c>
      <c r="G196" s="13">
        <f t="shared" si="151"/>
        <v>-2.342918715832365</v>
      </c>
      <c r="H196" s="14">
        <f t="shared" si="149"/>
        <v>-11.981382376615791</v>
      </c>
      <c r="I196" s="13">
        <f t="shared" si="127"/>
        <v>61.262794850000034</v>
      </c>
      <c r="J196" s="13">
        <f t="shared" si="152"/>
        <v>-4.6373072085048372</v>
      </c>
      <c r="K196" s="13">
        <f t="shared" si="150"/>
        <v>8.1463489076770479</v>
      </c>
      <c r="L196" s="16"/>
    </row>
    <row r="197" spans="1:12" s="10" customFormat="1" ht="12" customHeight="1" x14ac:dyDescent="0.2">
      <c r="A197" s="76"/>
      <c r="B197" s="47" t="s">
        <v>7</v>
      </c>
      <c r="C197" s="43">
        <v>432.24955195000001</v>
      </c>
      <c r="D197" s="43">
        <f t="shared" ref="D197:D203" si="154">((C197/C196)-1)*100</f>
        <v>20.064225817760175</v>
      </c>
      <c r="E197" s="44">
        <f t="shared" si="153"/>
        <v>13.181906284992916</v>
      </c>
      <c r="F197" s="43">
        <v>359.58119144</v>
      </c>
      <c r="G197" s="43">
        <f t="shared" si="151"/>
        <v>20.360906147415658</v>
      </c>
      <c r="H197" s="44">
        <f t="shared" ref="H197:H202" si="155">((F197/F185)-1)*100</f>
        <v>10.02959020205909</v>
      </c>
      <c r="I197" s="43">
        <f t="shared" si="127"/>
        <v>72.668360510000014</v>
      </c>
      <c r="J197" s="43">
        <f t="shared" si="152"/>
        <v>18.617442589627409</v>
      </c>
      <c r="K197" s="43">
        <f t="shared" ref="K197:K202" si="156">((I197/I185)-1)*100</f>
        <v>31.877666094224288</v>
      </c>
      <c r="L197" s="16"/>
    </row>
    <row r="198" spans="1:12" s="10" customFormat="1" ht="12" customHeight="1" x14ac:dyDescent="0.2">
      <c r="A198" s="76"/>
      <c r="B198" s="17" t="s">
        <v>8</v>
      </c>
      <c r="C198" s="8">
        <v>389.21567835000002</v>
      </c>
      <c r="D198" s="8">
        <f t="shared" si="154"/>
        <v>-9.9557936858145961</v>
      </c>
      <c r="E198" s="9">
        <f t="shared" si="153"/>
        <v>-0.57711242883673464</v>
      </c>
      <c r="F198" s="8">
        <v>318.40912408000003</v>
      </c>
      <c r="G198" s="8">
        <f t="shared" ref="G198:G203" si="157">((F198/F197)-1)*100</f>
        <v>-11.450005823474774</v>
      </c>
      <c r="H198" s="9">
        <f t="shared" si="155"/>
        <v>-3.9417802745307373</v>
      </c>
      <c r="I198" s="8">
        <f t="shared" si="127"/>
        <v>70.806554269999992</v>
      </c>
      <c r="J198" s="8">
        <f t="shared" ref="J198:J203" si="158">((I198/I197)-1)*100</f>
        <v>-2.5620589578924324</v>
      </c>
      <c r="K198" s="8">
        <f t="shared" si="156"/>
        <v>18.011350945086612</v>
      </c>
      <c r="L198" s="16"/>
    </row>
    <row r="199" spans="1:12" s="10" customFormat="1" ht="12" customHeight="1" x14ac:dyDescent="0.2">
      <c r="A199" s="76"/>
      <c r="B199" s="18" t="s">
        <v>9</v>
      </c>
      <c r="C199" s="13">
        <v>400.62994543999997</v>
      </c>
      <c r="D199" s="13">
        <f t="shared" si="154"/>
        <v>2.9326329140666685</v>
      </c>
      <c r="E199" s="14">
        <f t="shared" si="153"/>
        <v>-2.846103928994248</v>
      </c>
      <c r="F199" s="13">
        <v>331.93867318000002</v>
      </c>
      <c r="G199" s="13">
        <f t="shared" si="157"/>
        <v>4.2491084823940817</v>
      </c>
      <c r="H199" s="14">
        <f t="shared" si="155"/>
        <v>-4.9855493178319277</v>
      </c>
      <c r="I199" s="13">
        <f t="shared" si="127"/>
        <v>68.691272259999948</v>
      </c>
      <c r="J199" s="13">
        <f t="shared" si="158"/>
        <v>-2.9874098970189111</v>
      </c>
      <c r="K199" s="13">
        <f t="shared" si="156"/>
        <v>9.0158882880170488</v>
      </c>
      <c r="L199" s="16"/>
    </row>
    <row r="200" spans="1:12" s="10" customFormat="1" ht="12" customHeight="1" x14ac:dyDescent="0.2">
      <c r="A200" s="76"/>
      <c r="B200" s="47" t="s">
        <v>10</v>
      </c>
      <c r="C200" s="43">
        <v>321.17860347999999</v>
      </c>
      <c r="D200" s="43">
        <f t="shared" si="154"/>
        <v>-19.831603419644761</v>
      </c>
      <c r="E200" s="44">
        <f t="shared" si="153"/>
        <v>-3.5694588693609752</v>
      </c>
      <c r="F200" s="43">
        <v>261.62555051999999</v>
      </c>
      <c r="G200" s="43">
        <f t="shared" si="157"/>
        <v>-21.182564232842914</v>
      </c>
      <c r="H200" s="44">
        <f t="shared" si="155"/>
        <v>-7.3462281702318499</v>
      </c>
      <c r="I200" s="43">
        <f t="shared" si="127"/>
        <v>59.553052960000002</v>
      </c>
      <c r="J200" s="43">
        <f t="shared" si="158"/>
        <v>-13.303319329144648</v>
      </c>
      <c r="K200" s="43">
        <f t="shared" si="156"/>
        <v>17.465626440331739</v>
      </c>
      <c r="L200" s="16"/>
    </row>
    <row r="201" spans="1:12" s="10" customFormat="1" ht="12" customHeight="1" x14ac:dyDescent="0.2">
      <c r="A201" s="76"/>
      <c r="B201" s="17" t="s">
        <v>11</v>
      </c>
      <c r="C201" s="8">
        <v>257.94863494999998</v>
      </c>
      <c r="D201" s="8">
        <f t="shared" si="154"/>
        <v>-19.686855800759272</v>
      </c>
      <c r="E201" s="9">
        <f t="shared" ref="E201:E206" si="159">((C201/C189)-1)*100</f>
        <v>-5.5691824129957883</v>
      </c>
      <c r="F201" s="8">
        <v>203.54040760999999</v>
      </c>
      <c r="G201" s="8">
        <f t="shared" si="157"/>
        <v>-22.201632369067749</v>
      </c>
      <c r="H201" s="9">
        <f t="shared" si="155"/>
        <v>-8.5660142739937157</v>
      </c>
      <c r="I201" s="8">
        <f t="shared" si="127"/>
        <v>54.408227339999996</v>
      </c>
      <c r="J201" s="8">
        <f t="shared" si="158"/>
        <v>-8.639062758807059</v>
      </c>
      <c r="K201" s="8">
        <f t="shared" si="156"/>
        <v>7.6274749358461014</v>
      </c>
      <c r="L201" s="16"/>
    </row>
    <row r="202" spans="1:12" s="10" customFormat="1" ht="12" customHeight="1" x14ac:dyDescent="0.2">
      <c r="A202" s="76"/>
      <c r="B202" s="18" t="s">
        <v>12</v>
      </c>
      <c r="C202" s="13">
        <v>392.85153419</v>
      </c>
      <c r="D202" s="13">
        <f t="shared" si="154"/>
        <v>52.298357487392487</v>
      </c>
      <c r="E202" s="14">
        <f t="shared" si="159"/>
        <v>-5.1770387994007567</v>
      </c>
      <c r="F202" s="13">
        <v>333.60227665000002</v>
      </c>
      <c r="G202" s="13">
        <f t="shared" si="157"/>
        <v>63.899778214657601</v>
      </c>
      <c r="H202" s="14">
        <f t="shared" si="155"/>
        <v>-1.1583472566015884</v>
      </c>
      <c r="I202" s="13">
        <f t="shared" si="127"/>
        <v>59.249257539999974</v>
      </c>
      <c r="J202" s="13">
        <f t="shared" si="158"/>
        <v>8.8976069184318654</v>
      </c>
      <c r="K202" s="13">
        <f t="shared" si="156"/>
        <v>-22.840644413362988</v>
      </c>
      <c r="L202" s="16"/>
    </row>
    <row r="203" spans="1:12" s="10" customFormat="1" ht="12" customHeight="1" x14ac:dyDescent="0.2">
      <c r="A203" s="76"/>
      <c r="B203" s="47" t="s">
        <v>13</v>
      </c>
      <c r="C203" s="43">
        <v>386.26735746000003</v>
      </c>
      <c r="D203" s="43">
        <f t="shared" si="154"/>
        <v>-1.6759961860847827</v>
      </c>
      <c r="E203" s="44">
        <f t="shared" si="159"/>
        <v>-4.8770411520232653</v>
      </c>
      <c r="F203" s="43">
        <v>324.41689367999999</v>
      </c>
      <c r="G203" s="43">
        <f t="shared" si="157"/>
        <v>-2.7533933707643454</v>
      </c>
      <c r="H203" s="44">
        <f t="shared" ref="H203:H208" si="160">((F203/F191)-1)*100</f>
        <v>-6.424885903662469</v>
      </c>
      <c r="I203" s="43">
        <f t="shared" si="127"/>
        <v>61.850463780000041</v>
      </c>
      <c r="J203" s="43">
        <f t="shared" si="158"/>
        <v>4.3902765165351854</v>
      </c>
      <c r="K203" s="43">
        <f t="shared" ref="K203:K208" si="161">((I203/I191)-1)*100</f>
        <v>4.1600511755898628</v>
      </c>
      <c r="L203" s="16"/>
    </row>
    <row r="204" spans="1:12" s="10" customFormat="1" ht="12" customHeight="1" x14ac:dyDescent="0.2">
      <c r="A204" s="76"/>
      <c r="B204" s="17" t="s">
        <v>14</v>
      </c>
      <c r="C204" s="8">
        <v>389.93898166000002</v>
      </c>
      <c r="D204" s="8">
        <f t="shared" ref="D204:D210" si="162">((C204/C203)-1)*100</f>
        <v>0.95053960141588956</v>
      </c>
      <c r="E204" s="9">
        <f t="shared" si="159"/>
        <v>-8.2901938561170887</v>
      </c>
      <c r="F204" s="8">
        <v>325.94384974000002</v>
      </c>
      <c r="G204" s="8">
        <f t="shared" ref="G204:G211" si="163">((F204/F203)-1)*100</f>
        <v>0.47067711014647795</v>
      </c>
      <c r="H204" s="9">
        <f t="shared" si="160"/>
        <v>-6.9458306156321097</v>
      </c>
      <c r="I204" s="8">
        <f t="shared" si="127"/>
        <v>63.995131920000006</v>
      </c>
      <c r="J204" s="8">
        <f t="shared" ref="J204:J211" si="164">((I204/I203)-1)*100</f>
        <v>3.4675053490762497</v>
      </c>
      <c r="K204" s="8">
        <f t="shared" si="161"/>
        <v>-14.575940201490544</v>
      </c>
      <c r="L204" s="16"/>
    </row>
    <row r="205" spans="1:12" s="10" customFormat="1" ht="12" customHeight="1" x14ac:dyDescent="0.2">
      <c r="A205" s="77"/>
      <c r="B205" s="18" t="s">
        <v>15</v>
      </c>
      <c r="C205" s="13">
        <v>358.51919525</v>
      </c>
      <c r="D205" s="13">
        <f t="shared" si="162"/>
        <v>-8.0576161624681841</v>
      </c>
      <c r="E205" s="14">
        <f t="shared" si="159"/>
        <v>8.1707390404641487</v>
      </c>
      <c r="F205" s="13">
        <v>303.80841486999998</v>
      </c>
      <c r="G205" s="13">
        <f t="shared" si="163"/>
        <v>-6.7911804096494226</v>
      </c>
      <c r="H205" s="14">
        <f t="shared" si="160"/>
        <v>10.554880611210816</v>
      </c>
      <c r="I205" s="13">
        <f t="shared" si="127"/>
        <v>54.710780380000017</v>
      </c>
      <c r="J205" s="13">
        <f t="shared" si="164"/>
        <v>-14.507902806742102</v>
      </c>
      <c r="K205" s="13">
        <f t="shared" si="161"/>
        <v>-3.3975504633372289</v>
      </c>
      <c r="L205" s="16"/>
    </row>
    <row r="206" spans="1:12" s="10" customFormat="1" ht="12" customHeight="1" x14ac:dyDescent="0.2">
      <c r="A206" s="75">
        <v>2006</v>
      </c>
      <c r="B206" s="47" t="s">
        <v>4</v>
      </c>
      <c r="C206" s="48">
        <v>415.73746792999998</v>
      </c>
      <c r="D206" s="43">
        <f t="shared" si="162"/>
        <v>15.959612048136208</v>
      </c>
      <c r="E206" s="44">
        <f t="shared" si="159"/>
        <v>34.100466192946264</v>
      </c>
      <c r="F206" s="48">
        <v>344.31992014000002</v>
      </c>
      <c r="G206" s="43">
        <f t="shared" si="163"/>
        <v>13.334556676889608</v>
      </c>
      <c r="H206" s="44">
        <f t="shared" si="160"/>
        <v>42.259392934622241</v>
      </c>
      <c r="I206" s="48">
        <f t="shared" si="127"/>
        <v>71.417547789999958</v>
      </c>
      <c r="J206" s="43">
        <f t="shared" si="164"/>
        <v>30.536518203471363</v>
      </c>
      <c r="K206" s="43">
        <f t="shared" si="161"/>
        <v>5.0525021487802357</v>
      </c>
      <c r="L206" s="16"/>
    </row>
    <row r="207" spans="1:12" s="10" customFormat="1" ht="12" customHeight="1" x14ac:dyDescent="0.2">
      <c r="A207" s="76"/>
      <c r="B207" s="17" t="s">
        <v>5</v>
      </c>
      <c r="C207" s="20">
        <v>426.89674110999999</v>
      </c>
      <c r="D207" s="8">
        <f t="shared" si="162"/>
        <v>2.6842115615807183</v>
      </c>
      <c r="E207" s="9">
        <f t="shared" ref="E207:E212" si="165">((C207/C195)-1)*100</f>
        <v>15.327058071021771</v>
      </c>
      <c r="F207" s="20">
        <v>360.40319797000001</v>
      </c>
      <c r="G207" s="8">
        <f t="shared" si="163"/>
        <v>4.6710274048218148</v>
      </c>
      <c r="H207" s="9">
        <f t="shared" si="160"/>
        <v>17.809647841220499</v>
      </c>
      <c r="I207" s="20">
        <f t="shared" si="127"/>
        <v>66.493543139999986</v>
      </c>
      <c r="J207" s="8">
        <f t="shared" si="164"/>
        <v>-6.8946705709901801</v>
      </c>
      <c r="K207" s="8">
        <f t="shared" si="161"/>
        <v>3.5049632097848393</v>
      </c>
      <c r="L207" s="16"/>
    </row>
    <row r="208" spans="1:12" s="10" customFormat="1" ht="12" customHeight="1" x14ac:dyDescent="0.2">
      <c r="A208" s="76"/>
      <c r="B208" s="18" t="s">
        <v>6</v>
      </c>
      <c r="C208" s="22">
        <v>481.62411337999998</v>
      </c>
      <c r="D208" s="13">
        <f t="shared" si="162"/>
        <v>12.819814957523468</v>
      </c>
      <c r="E208" s="14">
        <f t="shared" si="165"/>
        <v>33.778799879065666</v>
      </c>
      <c r="F208" s="22">
        <v>408.80486457000001</v>
      </c>
      <c r="G208" s="13">
        <f t="shared" si="163"/>
        <v>13.429866014681968</v>
      </c>
      <c r="H208" s="14">
        <f t="shared" si="160"/>
        <v>36.837312708351092</v>
      </c>
      <c r="I208" s="22">
        <f t="shared" si="127"/>
        <v>72.819248809999976</v>
      </c>
      <c r="J208" s="13">
        <f t="shared" si="164"/>
        <v>9.5132630497391624</v>
      </c>
      <c r="K208" s="13">
        <f t="shared" si="161"/>
        <v>18.863739384230737</v>
      </c>
      <c r="L208" s="16"/>
    </row>
    <row r="209" spans="1:12" s="10" customFormat="1" ht="12" customHeight="1" x14ac:dyDescent="0.2">
      <c r="A209" s="76"/>
      <c r="B209" s="47" t="s">
        <v>7</v>
      </c>
      <c r="C209" s="48">
        <v>364.53757057000001</v>
      </c>
      <c r="D209" s="43">
        <f t="shared" si="162"/>
        <v>-24.310772562506443</v>
      </c>
      <c r="E209" s="44">
        <f t="shared" si="165"/>
        <v>-15.665020605465541</v>
      </c>
      <c r="F209" s="48">
        <v>312.75470607</v>
      </c>
      <c r="G209" s="43">
        <f t="shared" si="163"/>
        <v>-23.495356054784246</v>
      </c>
      <c r="H209" s="44">
        <f t="shared" ref="H209:H214" si="166">((F209/F197)-1)*100</f>
        <v>-13.022506873197647</v>
      </c>
      <c r="I209" s="48">
        <f t="shared" si="127"/>
        <v>51.782864500000017</v>
      </c>
      <c r="J209" s="43">
        <f t="shared" si="164"/>
        <v>-28.888493981705455</v>
      </c>
      <c r="K209" s="43">
        <f t="shared" ref="K209:K214" si="167">((I209/I197)-1)*100</f>
        <v>-28.740838328292696</v>
      </c>
      <c r="L209" s="16"/>
    </row>
    <row r="210" spans="1:12" s="10" customFormat="1" ht="12" customHeight="1" x14ac:dyDescent="0.2">
      <c r="A210" s="76"/>
      <c r="B210" s="17" t="s">
        <v>8</v>
      </c>
      <c r="C210" s="20">
        <v>481.27233695000001</v>
      </c>
      <c r="D210" s="8">
        <f t="shared" si="162"/>
        <v>32.022698290733274</v>
      </c>
      <c r="E210" s="9">
        <f t="shared" si="165"/>
        <v>23.651837199944083</v>
      </c>
      <c r="F210" s="20">
        <v>409.83636123999997</v>
      </c>
      <c r="G210" s="8">
        <f t="shared" si="163"/>
        <v>31.040829533759727</v>
      </c>
      <c r="H210" s="9">
        <f t="shared" si="166"/>
        <v>28.713761712754483</v>
      </c>
      <c r="I210" s="20">
        <f t="shared" si="127"/>
        <v>71.435975710000037</v>
      </c>
      <c r="J210" s="8">
        <f t="shared" si="164"/>
        <v>37.952924002495102</v>
      </c>
      <c r="K210" s="8">
        <f t="shared" si="167"/>
        <v>0.88893104104448284</v>
      </c>
      <c r="L210" s="16"/>
    </row>
    <row r="211" spans="1:12" s="10" customFormat="1" ht="12" customHeight="1" x14ac:dyDescent="0.2">
      <c r="A211" s="76"/>
      <c r="B211" s="18" t="s">
        <v>9</v>
      </c>
      <c r="C211" s="22">
        <v>465.13139075999999</v>
      </c>
      <c r="D211" s="13">
        <f t="shared" ref="D211:D216" si="168">((C211/C210)-1)*100</f>
        <v>-3.3538071795879976</v>
      </c>
      <c r="E211" s="14">
        <f t="shared" si="165"/>
        <v>16.100006016564738</v>
      </c>
      <c r="F211" s="22">
        <v>394.18064283000001</v>
      </c>
      <c r="G211" s="13">
        <f t="shared" si="163"/>
        <v>-3.819992536199579</v>
      </c>
      <c r="H211" s="14">
        <f t="shared" si="166"/>
        <v>18.751044900468127</v>
      </c>
      <c r="I211" s="22">
        <f t="shared" si="127"/>
        <v>70.950747929999977</v>
      </c>
      <c r="J211" s="13">
        <f t="shared" si="164"/>
        <v>-0.67924848114327974</v>
      </c>
      <c r="K211" s="13">
        <f t="shared" si="167"/>
        <v>3.289319873779295</v>
      </c>
      <c r="L211" s="16"/>
    </row>
    <row r="212" spans="1:12" s="10" customFormat="1" ht="12" customHeight="1" x14ac:dyDescent="0.2">
      <c r="A212" s="76"/>
      <c r="B212" s="47" t="s">
        <v>10</v>
      </c>
      <c r="C212" s="48">
        <v>360.78925046000001</v>
      </c>
      <c r="D212" s="43">
        <f t="shared" si="168"/>
        <v>-22.432831318804446</v>
      </c>
      <c r="E212" s="44">
        <f t="shared" si="165"/>
        <v>12.332903422212738</v>
      </c>
      <c r="F212" s="48">
        <v>307.45113400000002</v>
      </c>
      <c r="G212" s="43">
        <f t="shared" ref="G212:G218" si="169">((F212/F211)-1)*100</f>
        <v>-22.002477901332206</v>
      </c>
      <c r="H212" s="44">
        <f t="shared" si="166"/>
        <v>17.515714114664394</v>
      </c>
      <c r="I212" s="48">
        <f t="shared" si="127"/>
        <v>53.338116459999981</v>
      </c>
      <c r="J212" s="43">
        <f t="shared" ref="J212:J218" si="170">((I212/I211)-1)*100</f>
        <v>-24.823743207579184</v>
      </c>
      <c r="K212" s="43">
        <f t="shared" si="167"/>
        <v>-10.435966236986049</v>
      </c>
      <c r="L212" s="16"/>
    </row>
    <row r="213" spans="1:12" s="10" customFormat="1" ht="12" customHeight="1" x14ac:dyDescent="0.2">
      <c r="A213" s="76"/>
      <c r="B213" s="17" t="s">
        <v>11</v>
      </c>
      <c r="C213" s="20">
        <v>308.94490843</v>
      </c>
      <c r="D213" s="8">
        <f t="shared" si="168"/>
        <v>-14.36970252409111</v>
      </c>
      <c r="E213" s="9">
        <f t="shared" ref="E213:E218" si="171">((C213/C201)-1)*100</f>
        <v>19.769933455893263</v>
      </c>
      <c r="F213" s="20">
        <v>244.11349243000001</v>
      </c>
      <c r="G213" s="8">
        <f t="shared" si="169"/>
        <v>-20.60088077931761</v>
      </c>
      <c r="H213" s="9">
        <f t="shared" si="166"/>
        <v>19.933675723859889</v>
      </c>
      <c r="I213" s="20">
        <f t="shared" si="127"/>
        <v>64.83141599999999</v>
      </c>
      <c r="J213" s="8">
        <f t="shared" si="170"/>
        <v>21.548004134377742</v>
      </c>
      <c r="K213" s="8">
        <f t="shared" si="167"/>
        <v>19.157375951370213</v>
      </c>
      <c r="L213" s="16"/>
    </row>
    <row r="214" spans="1:12" s="10" customFormat="1" ht="12" customHeight="1" x14ac:dyDescent="0.2">
      <c r="A214" s="76"/>
      <c r="B214" s="18" t="s">
        <v>12</v>
      </c>
      <c r="C214" s="22">
        <v>444.73651267999998</v>
      </c>
      <c r="D214" s="13">
        <f t="shared" si="168"/>
        <v>43.953339428724505</v>
      </c>
      <c r="E214" s="14">
        <f t="shared" si="171"/>
        <v>13.207273988882061</v>
      </c>
      <c r="F214" s="22">
        <v>362.16993101000003</v>
      </c>
      <c r="G214" s="13">
        <f t="shared" si="169"/>
        <v>48.361291874865508</v>
      </c>
      <c r="H214" s="14">
        <f t="shared" si="166"/>
        <v>8.5633871108055537</v>
      </c>
      <c r="I214" s="22">
        <f t="shared" si="127"/>
        <v>82.566581669999948</v>
      </c>
      <c r="J214" s="13">
        <f t="shared" si="170"/>
        <v>27.355820317112855</v>
      </c>
      <c r="K214" s="13">
        <f t="shared" si="167"/>
        <v>39.354626704407458</v>
      </c>
      <c r="L214" s="16"/>
    </row>
    <row r="215" spans="1:12" s="10" customFormat="1" ht="12" customHeight="1" x14ac:dyDescent="0.2">
      <c r="A215" s="76"/>
      <c r="B215" s="47" t="s">
        <v>13</v>
      </c>
      <c r="C215" s="48">
        <v>487.04790573000002</v>
      </c>
      <c r="D215" s="43">
        <f t="shared" si="168"/>
        <v>9.5138114015037587</v>
      </c>
      <c r="E215" s="44">
        <f t="shared" si="171"/>
        <v>26.090878849486089</v>
      </c>
      <c r="F215" s="48">
        <v>400.60439013000001</v>
      </c>
      <c r="G215" s="43">
        <f t="shared" si="169"/>
        <v>10.612272259272327</v>
      </c>
      <c r="H215" s="44">
        <f t="shared" ref="H215:H220" si="172">((F215/F203)-1)*100</f>
        <v>23.484441758187312</v>
      </c>
      <c r="I215" s="48">
        <f t="shared" si="127"/>
        <v>86.443515600000012</v>
      </c>
      <c r="J215" s="43">
        <f t="shared" si="170"/>
        <v>4.695524329074563</v>
      </c>
      <c r="K215" s="43">
        <f t="shared" ref="K215:K220" si="173">((I215/I203)-1)*100</f>
        <v>39.762113841986071</v>
      </c>
      <c r="L215" s="16"/>
    </row>
    <row r="216" spans="1:12" s="10" customFormat="1" ht="12" customHeight="1" x14ac:dyDescent="0.2">
      <c r="A216" s="76"/>
      <c r="B216" s="17" t="s">
        <v>14</v>
      </c>
      <c r="C216" s="20">
        <v>627.09860901000002</v>
      </c>
      <c r="D216" s="8">
        <f t="shared" si="168"/>
        <v>28.755016012252099</v>
      </c>
      <c r="E216" s="9">
        <f t="shared" si="171"/>
        <v>60.819676540261078</v>
      </c>
      <c r="F216" s="20">
        <v>537.98222571999997</v>
      </c>
      <c r="G216" s="8">
        <f t="shared" si="169"/>
        <v>34.292643559252944</v>
      </c>
      <c r="H216" s="9">
        <f t="shared" si="172"/>
        <v>65.053651464551152</v>
      </c>
      <c r="I216" s="20">
        <f t="shared" si="127"/>
        <v>89.116383290000044</v>
      </c>
      <c r="J216" s="8">
        <f t="shared" si="170"/>
        <v>3.092039549118053</v>
      </c>
      <c r="K216" s="8">
        <f t="shared" si="173"/>
        <v>39.254941143654463</v>
      </c>
      <c r="L216" s="16"/>
    </row>
    <row r="217" spans="1:12" s="10" customFormat="1" ht="12" customHeight="1" x14ac:dyDescent="0.2">
      <c r="A217" s="77"/>
      <c r="B217" s="18" t="s">
        <v>15</v>
      </c>
      <c r="C217" s="22">
        <v>386.80776974999998</v>
      </c>
      <c r="D217" s="13">
        <f t="shared" ref="D217:D222" si="174">((C217/C216)-1)*100</f>
        <v>-38.31787151295822</v>
      </c>
      <c r="E217" s="14">
        <f t="shared" si="171"/>
        <v>7.890393282924224</v>
      </c>
      <c r="F217" s="22">
        <v>321.36241510000002</v>
      </c>
      <c r="G217" s="13">
        <f t="shared" si="169"/>
        <v>-40.265235590281868</v>
      </c>
      <c r="H217" s="14">
        <f t="shared" si="172"/>
        <v>5.7779835484515596</v>
      </c>
      <c r="I217" s="22">
        <f t="shared" si="127"/>
        <v>65.445354649999956</v>
      </c>
      <c r="J217" s="13">
        <f t="shared" si="170"/>
        <v>-26.561926961253</v>
      </c>
      <c r="K217" s="13">
        <f t="shared" si="173"/>
        <v>19.620583357506007</v>
      </c>
      <c r="L217" s="16"/>
    </row>
    <row r="218" spans="1:12" s="10" customFormat="1" ht="12" customHeight="1" x14ac:dyDescent="0.2">
      <c r="A218" s="75">
        <v>2007</v>
      </c>
      <c r="B218" s="47" t="s">
        <v>4</v>
      </c>
      <c r="C218" s="48">
        <v>480.55829815999999</v>
      </c>
      <c r="D218" s="43">
        <f t="shared" si="174"/>
        <v>24.236981710732564</v>
      </c>
      <c r="E218" s="44">
        <f t="shared" si="171"/>
        <v>15.591770102596158</v>
      </c>
      <c r="F218" s="48">
        <v>398.70313154000002</v>
      </c>
      <c r="G218" s="43">
        <f t="shared" si="169"/>
        <v>24.066509587293684</v>
      </c>
      <c r="H218" s="44">
        <f t="shared" si="172"/>
        <v>15.794384297570652</v>
      </c>
      <c r="I218" s="48">
        <f t="shared" si="127"/>
        <v>81.855166619999977</v>
      </c>
      <c r="J218" s="43">
        <f t="shared" si="170"/>
        <v>25.074066842114707</v>
      </c>
      <c r="K218" s="43">
        <f t="shared" si="173"/>
        <v>14.614921896634382</v>
      </c>
      <c r="L218" s="16"/>
    </row>
    <row r="219" spans="1:12" s="10" customFormat="1" ht="12" customHeight="1" x14ac:dyDescent="0.2">
      <c r="A219" s="76"/>
      <c r="B219" s="17" t="s">
        <v>5</v>
      </c>
      <c r="C219" s="20">
        <v>489.36095871999999</v>
      </c>
      <c r="D219" s="8">
        <f t="shared" si="174"/>
        <v>1.8317570612565337</v>
      </c>
      <c r="E219" s="9">
        <f t="shared" ref="E219:E224" si="175">((C219/C207)-1)*100</f>
        <v>14.632160800193272</v>
      </c>
      <c r="F219" s="20">
        <v>411.25433220000002</v>
      </c>
      <c r="G219" s="8">
        <f t="shared" ref="G219:G225" si="176">((F219/F218)-1)*100</f>
        <v>3.1480065409871916</v>
      </c>
      <c r="H219" s="9">
        <f t="shared" si="172"/>
        <v>14.109512489462661</v>
      </c>
      <c r="I219" s="20">
        <f t="shared" si="127"/>
        <v>78.106626519999963</v>
      </c>
      <c r="J219" s="8">
        <f t="shared" ref="J219:J225" si="177">((I219/I218)-1)*100</f>
        <v>-4.5794789196411223</v>
      </c>
      <c r="K219" s="8">
        <f t="shared" si="173"/>
        <v>17.464979051498286</v>
      </c>
      <c r="L219" s="16"/>
    </row>
    <row r="220" spans="1:12" s="10" customFormat="1" ht="12" customHeight="1" x14ac:dyDescent="0.2">
      <c r="A220" s="76"/>
      <c r="B220" s="18" t="s">
        <v>6</v>
      </c>
      <c r="C220" s="22">
        <v>506.61171641999999</v>
      </c>
      <c r="D220" s="13">
        <f t="shared" si="174"/>
        <v>3.5251601895504914</v>
      </c>
      <c r="E220" s="14">
        <f t="shared" si="175"/>
        <v>5.1881960113332015</v>
      </c>
      <c r="F220" s="22">
        <v>426.78901416999997</v>
      </c>
      <c r="G220" s="13">
        <f t="shared" si="176"/>
        <v>3.7773904743805042</v>
      </c>
      <c r="H220" s="14">
        <f t="shared" si="172"/>
        <v>4.3992014671636825</v>
      </c>
      <c r="I220" s="22">
        <f t="shared" si="127"/>
        <v>79.82270225000002</v>
      </c>
      <c r="J220" s="13">
        <f t="shared" si="177"/>
        <v>2.1970936480794512</v>
      </c>
      <c r="K220" s="13">
        <f t="shared" si="173"/>
        <v>9.6175853973356151</v>
      </c>
      <c r="L220" s="16"/>
    </row>
    <row r="221" spans="1:12" s="10" customFormat="1" ht="12" customHeight="1" x14ac:dyDescent="0.2">
      <c r="A221" s="76"/>
      <c r="B221" s="47" t="s">
        <v>7</v>
      </c>
      <c r="C221" s="48">
        <v>412.01983754000003</v>
      </c>
      <c r="D221" s="43">
        <f t="shared" si="174"/>
        <v>-18.671474783180852</v>
      </c>
      <c r="E221" s="44">
        <f t="shared" si="175"/>
        <v>13.025342462165291</v>
      </c>
      <c r="F221" s="48">
        <v>335.20056567</v>
      </c>
      <c r="G221" s="43">
        <f t="shared" si="176"/>
        <v>-21.459888951949026</v>
      </c>
      <c r="H221" s="44">
        <f t="shared" ref="H221:H226" si="178">((F221/F209)-1)*100</f>
        <v>7.1768255327151476</v>
      </c>
      <c r="I221" s="48">
        <f t="shared" si="127"/>
        <v>76.819271870000023</v>
      </c>
      <c r="J221" s="43">
        <f t="shared" si="177"/>
        <v>-3.7626267908012268</v>
      </c>
      <c r="K221" s="43">
        <f t="shared" ref="K221:K226" si="179">((I221/I209)-1)*100</f>
        <v>48.348826608462339</v>
      </c>
      <c r="L221" s="16"/>
    </row>
    <row r="222" spans="1:12" s="10" customFormat="1" ht="12" customHeight="1" x14ac:dyDescent="0.2">
      <c r="A222" s="76"/>
      <c r="B222" s="17" t="s">
        <v>8</v>
      </c>
      <c r="C222" s="20">
        <v>467.56687565999999</v>
      </c>
      <c r="D222" s="8">
        <f t="shared" si="174"/>
        <v>13.481641673286493</v>
      </c>
      <c r="E222" s="9">
        <f t="shared" si="175"/>
        <v>-2.8477558832607275</v>
      </c>
      <c r="F222" s="20">
        <v>380.51743933</v>
      </c>
      <c r="G222" s="8">
        <f t="shared" si="176"/>
        <v>13.519330902506233</v>
      </c>
      <c r="H222" s="9">
        <f t="shared" si="178"/>
        <v>-7.1538117850970302</v>
      </c>
      <c r="I222" s="20">
        <f t="shared" si="127"/>
        <v>87.049436329999992</v>
      </c>
      <c r="J222" s="8">
        <f t="shared" si="177"/>
        <v>13.317184882085709</v>
      </c>
      <c r="K222" s="8">
        <f t="shared" si="179"/>
        <v>21.856579216309768</v>
      </c>
      <c r="L222" s="16"/>
    </row>
    <row r="223" spans="1:12" s="10" customFormat="1" ht="12" customHeight="1" x14ac:dyDescent="0.2">
      <c r="A223" s="76"/>
      <c r="B223" s="18" t="s">
        <v>9</v>
      </c>
      <c r="C223" s="22">
        <v>458.18769999</v>
      </c>
      <c r="D223" s="13">
        <f t="shared" ref="D223:D229" si="180">((C223/C222)-1)*100</f>
        <v>-2.0059538342532712</v>
      </c>
      <c r="E223" s="14">
        <f t="shared" si="175"/>
        <v>-1.4928450128154913</v>
      </c>
      <c r="F223" s="22">
        <v>370.14223577000001</v>
      </c>
      <c r="G223" s="13">
        <f t="shared" si="176"/>
        <v>-2.726603957565843</v>
      </c>
      <c r="H223" s="14">
        <f t="shared" si="178"/>
        <v>-6.0983225577535887</v>
      </c>
      <c r="I223" s="22">
        <f t="shared" ref="I223:I286" si="181">C223-F223</f>
        <v>88.045464219999985</v>
      </c>
      <c r="J223" s="13">
        <f t="shared" si="177"/>
        <v>1.1442094653250745</v>
      </c>
      <c r="K223" s="13">
        <f t="shared" si="179"/>
        <v>24.093778837773016</v>
      </c>
      <c r="L223" s="16"/>
    </row>
    <row r="224" spans="1:12" s="10" customFormat="1" ht="12" customHeight="1" x14ac:dyDescent="0.2">
      <c r="A224" s="76"/>
      <c r="B224" s="47" t="s">
        <v>10</v>
      </c>
      <c r="C224" s="48">
        <v>396.28044097999998</v>
      </c>
      <c r="D224" s="43">
        <f t="shared" si="180"/>
        <v>-13.511331493916391</v>
      </c>
      <c r="E224" s="44">
        <f t="shared" si="175"/>
        <v>9.8370975506474565</v>
      </c>
      <c r="F224" s="48">
        <v>315.97673456000001</v>
      </c>
      <c r="G224" s="43">
        <f t="shared" si="176"/>
        <v>-14.633699150090374</v>
      </c>
      <c r="H224" s="44">
        <f t="shared" si="178"/>
        <v>2.7729936946662814</v>
      </c>
      <c r="I224" s="48">
        <f t="shared" si="181"/>
        <v>80.303706419999969</v>
      </c>
      <c r="J224" s="43">
        <f t="shared" si="177"/>
        <v>-8.7929092867925824</v>
      </c>
      <c r="K224" s="43">
        <f t="shared" si="179"/>
        <v>50.555947134395687</v>
      </c>
      <c r="L224" s="16"/>
    </row>
    <row r="225" spans="1:12" s="10" customFormat="1" ht="12" customHeight="1" x14ac:dyDescent="0.2">
      <c r="A225" s="76"/>
      <c r="B225" s="17" t="s">
        <v>11</v>
      </c>
      <c r="C225" s="20">
        <v>323.72428413</v>
      </c>
      <c r="D225" s="8">
        <f t="shared" si="180"/>
        <v>-18.309295475337841</v>
      </c>
      <c r="E225" s="9">
        <f t="shared" ref="E225:E230" si="182">((C225/C213)-1)*100</f>
        <v>4.7838223892751719</v>
      </c>
      <c r="F225" s="20">
        <v>252.48078566000001</v>
      </c>
      <c r="G225" s="8">
        <f t="shared" si="176"/>
        <v>-20.095134215630971</v>
      </c>
      <c r="H225" s="9">
        <f t="shared" si="178"/>
        <v>3.4276242360504972</v>
      </c>
      <c r="I225" s="20">
        <f t="shared" si="181"/>
        <v>71.243498469999992</v>
      </c>
      <c r="J225" s="8">
        <f t="shared" si="177"/>
        <v>-11.282428114355991</v>
      </c>
      <c r="K225" s="8">
        <f t="shared" si="179"/>
        <v>9.8903939873841384</v>
      </c>
      <c r="L225" s="16"/>
    </row>
    <row r="226" spans="1:12" s="10" customFormat="1" ht="12" customHeight="1" x14ac:dyDescent="0.2">
      <c r="A226" s="76"/>
      <c r="B226" s="18" t="s">
        <v>12</v>
      </c>
      <c r="C226" s="22">
        <v>479.04309690000002</v>
      </c>
      <c r="D226" s="13">
        <f t="shared" si="180"/>
        <v>47.978733874542343</v>
      </c>
      <c r="E226" s="14">
        <f t="shared" si="182"/>
        <v>7.7139122248513381</v>
      </c>
      <c r="F226" s="22">
        <v>386.62775563999998</v>
      </c>
      <c r="G226" s="13">
        <f t="shared" ref="G226:G231" si="183">((F226/F225)-1)*100</f>
        <v>53.131555983292621</v>
      </c>
      <c r="H226" s="14">
        <f t="shared" si="178"/>
        <v>6.7531350716480754</v>
      </c>
      <c r="I226" s="22">
        <f t="shared" si="181"/>
        <v>92.415341260000048</v>
      </c>
      <c r="J226" s="13">
        <f t="shared" ref="J226:J231" si="184">((I226/I225)-1)*100</f>
        <v>29.717578789193411</v>
      </c>
      <c r="K226" s="13">
        <f t="shared" si="179"/>
        <v>11.928263700395615</v>
      </c>
      <c r="L226" s="16"/>
    </row>
    <row r="227" spans="1:12" s="10" customFormat="1" ht="12" customHeight="1" x14ac:dyDescent="0.2">
      <c r="A227" s="76"/>
      <c r="B227" s="47" t="s">
        <v>13</v>
      </c>
      <c r="C227" s="48">
        <v>456.51578131000002</v>
      </c>
      <c r="D227" s="43">
        <f t="shared" si="180"/>
        <v>-4.7025655386288889</v>
      </c>
      <c r="E227" s="44">
        <f t="shared" si="182"/>
        <v>-6.2688134084546876</v>
      </c>
      <c r="F227" s="48">
        <v>365.07174436999998</v>
      </c>
      <c r="G227" s="43">
        <f t="shared" si="183"/>
        <v>-5.5753915634736302</v>
      </c>
      <c r="H227" s="44">
        <f t="shared" ref="H227:H232" si="185">((F227/F215)-1)*100</f>
        <v>-8.8697594523288519</v>
      </c>
      <c r="I227" s="48">
        <f t="shared" si="181"/>
        <v>91.444036940000046</v>
      </c>
      <c r="J227" s="43">
        <f t="shared" si="184"/>
        <v>-1.0510206495557339</v>
      </c>
      <c r="K227" s="43">
        <f t="shared" ref="K227:K232" si="186">((I227/I215)-1)*100</f>
        <v>5.7847269460198136</v>
      </c>
      <c r="L227" s="16"/>
    </row>
    <row r="228" spans="1:12" s="10" customFormat="1" ht="12" customHeight="1" x14ac:dyDescent="0.2">
      <c r="A228" s="76"/>
      <c r="B228" s="17" t="s">
        <v>14</v>
      </c>
      <c r="C228" s="20">
        <v>420.50679475999999</v>
      </c>
      <c r="D228" s="8">
        <f t="shared" si="180"/>
        <v>-7.8877857073571533</v>
      </c>
      <c r="E228" s="9">
        <f t="shared" si="182"/>
        <v>-32.944071519492979</v>
      </c>
      <c r="F228" s="20">
        <v>326.00944220999997</v>
      </c>
      <c r="G228" s="8">
        <f t="shared" si="183"/>
        <v>-10.699897420823234</v>
      </c>
      <c r="H228" s="9">
        <f t="shared" si="185"/>
        <v>-39.401447366836251</v>
      </c>
      <c r="I228" s="20">
        <f t="shared" si="181"/>
        <v>94.497352550000016</v>
      </c>
      <c r="J228" s="8">
        <f t="shared" si="184"/>
        <v>3.3389991432720478</v>
      </c>
      <c r="K228" s="8">
        <f t="shared" si="186"/>
        <v>6.0381369410934971</v>
      </c>
      <c r="L228" s="16"/>
    </row>
    <row r="229" spans="1:12" s="10" customFormat="1" ht="12" customHeight="1" x14ac:dyDescent="0.2">
      <c r="A229" s="77"/>
      <c r="B229" s="18" t="s">
        <v>15</v>
      </c>
      <c r="C229" s="22">
        <v>384.89598159000002</v>
      </c>
      <c r="D229" s="13">
        <f t="shared" si="180"/>
        <v>-8.4685464334350424</v>
      </c>
      <c r="E229" s="14">
        <f t="shared" si="182"/>
        <v>-0.49424761070222534</v>
      </c>
      <c r="F229" s="22">
        <v>305.59165467000003</v>
      </c>
      <c r="G229" s="13">
        <f t="shared" si="183"/>
        <v>-6.2629436134085221</v>
      </c>
      <c r="H229" s="14">
        <f t="shared" si="185"/>
        <v>-4.9074688541572371</v>
      </c>
      <c r="I229" s="22">
        <f t="shared" si="181"/>
        <v>79.304326919999994</v>
      </c>
      <c r="J229" s="13">
        <f t="shared" si="184"/>
        <v>-16.0777262219713</v>
      </c>
      <c r="K229" s="13">
        <f t="shared" si="186"/>
        <v>21.17640334309052</v>
      </c>
      <c r="L229" s="16"/>
    </row>
    <row r="230" spans="1:12" s="10" customFormat="1" ht="12" customHeight="1" x14ac:dyDescent="0.2">
      <c r="A230" s="75">
        <v>2008</v>
      </c>
      <c r="B230" s="47" t="s">
        <v>4</v>
      </c>
      <c r="C230" s="48">
        <v>430.34420406999999</v>
      </c>
      <c r="D230" s="43">
        <f t="shared" ref="D230:D235" si="187">((C230/C229)-1)*100</f>
        <v>11.807923349122529</v>
      </c>
      <c r="E230" s="44">
        <f t="shared" si="182"/>
        <v>-10.449116014074411</v>
      </c>
      <c r="F230" s="48">
        <v>336.12191777999999</v>
      </c>
      <c r="G230" s="43">
        <f t="shared" si="183"/>
        <v>9.9905421641729006</v>
      </c>
      <c r="H230" s="44">
        <f t="shared" si="185"/>
        <v>-15.696193184708296</v>
      </c>
      <c r="I230" s="48">
        <f t="shared" si="181"/>
        <v>94.22228629</v>
      </c>
      <c r="J230" s="43">
        <f t="shared" si="184"/>
        <v>18.811028287332697</v>
      </c>
      <c r="K230" s="43">
        <f t="shared" si="186"/>
        <v>15.108538875026035</v>
      </c>
      <c r="L230" s="16"/>
    </row>
    <row r="231" spans="1:12" s="10" customFormat="1" ht="12" customHeight="1" x14ac:dyDescent="0.2">
      <c r="A231" s="76"/>
      <c r="B231" s="17" t="s">
        <v>5</v>
      </c>
      <c r="C231" s="20">
        <v>431.31177656</v>
      </c>
      <c r="D231" s="8">
        <f t="shared" si="187"/>
        <v>0.22483688193060125</v>
      </c>
      <c r="E231" s="9">
        <f t="shared" ref="E231:E236" si="188">((C231/C219)-1)*100</f>
        <v>-11.862242200897411</v>
      </c>
      <c r="F231" s="20">
        <v>349.30023468000002</v>
      </c>
      <c r="G231" s="8">
        <f t="shared" si="183"/>
        <v>3.920695498537996</v>
      </c>
      <c r="H231" s="9">
        <f t="shared" si="185"/>
        <v>-15.064667450085523</v>
      </c>
      <c r="I231" s="20">
        <f t="shared" si="181"/>
        <v>82.011541879999982</v>
      </c>
      <c r="J231" s="8">
        <f t="shared" si="184"/>
        <v>-12.959507660870639</v>
      </c>
      <c r="K231" s="8">
        <f t="shared" si="186"/>
        <v>4.9994674382718651</v>
      </c>
      <c r="L231" s="16"/>
    </row>
    <row r="232" spans="1:12" s="10" customFormat="1" ht="12" customHeight="1" x14ac:dyDescent="0.2">
      <c r="A232" s="76"/>
      <c r="B232" s="18" t="s">
        <v>6</v>
      </c>
      <c r="C232" s="22">
        <v>428.21859991000002</v>
      </c>
      <c r="D232" s="13">
        <f t="shared" si="187"/>
        <v>-0.71715562108461972</v>
      </c>
      <c r="E232" s="14">
        <f t="shared" si="188"/>
        <v>-15.474003851306339</v>
      </c>
      <c r="F232" s="22">
        <v>346.81566369000001</v>
      </c>
      <c r="G232" s="13">
        <f t="shared" ref="G232:G237" si="189">((F232/F231)-1)*100</f>
        <v>-0.7112995478735229</v>
      </c>
      <c r="H232" s="14">
        <f t="shared" si="185"/>
        <v>-18.738380751324758</v>
      </c>
      <c r="I232" s="22">
        <f t="shared" si="181"/>
        <v>81.402936220000015</v>
      </c>
      <c r="J232" s="13">
        <f t="shared" ref="J232:J237" si="190">((I232/I231)-1)*100</f>
        <v>-0.74209757071813653</v>
      </c>
      <c r="K232" s="13">
        <f t="shared" si="186"/>
        <v>1.9796798723385578</v>
      </c>
      <c r="L232" s="16"/>
    </row>
    <row r="233" spans="1:12" s="10" customFormat="1" ht="12" customHeight="1" x14ac:dyDescent="0.2">
      <c r="A233" s="76"/>
      <c r="B233" s="47" t="s">
        <v>7</v>
      </c>
      <c r="C233" s="48">
        <v>491.99569157000002</v>
      </c>
      <c r="D233" s="43">
        <f t="shared" si="187"/>
        <v>14.893582780711579</v>
      </c>
      <c r="E233" s="44">
        <f t="shared" si="188"/>
        <v>19.410680443811334</v>
      </c>
      <c r="F233" s="48">
        <v>393.20463185</v>
      </c>
      <c r="G233" s="43">
        <f t="shared" si="189"/>
        <v>13.375684265940357</v>
      </c>
      <c r="H233" s="44">
        <f t="shared" ref="H233:H238" si="191">((F233/F221)-1)*100</f>
        <v>17.304286484141596</v>
      </c>
      <c r="I233" s="48">
        <f t="shared" si="181"/>
        <v>98.791059720000021</v>
      </c>
      <c r="J233" s="43">
        <f t="shared" si="190"/>
        <v>21.360560573646591</v>
      </c>
      <c r="K233" s="43">
        <f t="shared" ref="K233:K238" si="192">((I233/I221)-1)*100</f>
        <v>28.601921516754913</v>
      </c>
      <c r="L233" s="16"/>
    </row>
    <row r="234" spans="1:12" s="10" customFormat="1" ht="12" customHeight="1" x14ac:dyDescent="0.2">
      <c r="A234" s="76"/>
      <c r="B234" s="17" t="s">
        <v>8</v>
      </c>
      <c r="C234" s="20">
        <v>461.68189759000001</v>
      </c>
      <c r="D234" s="8">
        <f t="shared" si="187"/>
        <v>-6.1613941949910433</v>
      </c>
      <c r="E234" s="9">
        <f t="shared" si="188"/>
        <v>-1.258638790802491</v>
      </c>
      <c r="F234" s="20">
        <v>351.35418557000003</v>
      </c>
      <c r="G234" s="8">
        <f t="shared" si="189"/>
        <v>-10.643426574884574</v>
      </c>
      <c r="H234" s="9">
        <f t="shared" si="191"/>
        <v>-7.6641043867396679</v>
      </c>
      <c r="I234" s="20">
        <f t="shared" si="181"/>
        <v>110.32771201999998</v>
      </c>
      <c r="J234" s="8">
        <f t="shared" si="190"/>
        <v>11.677830294257262</v>
      </c>
      <c r="K234" s="8">
        <f t="shared" si="192"/>
        <v>26.741443335432091</v>
      </c>
      <c r="L234" s="16"/>
    </row>
    <row r="235" spans="1:12" s="10" customFormat="1" ht="12" customHeight="1" x14ac:dyDescent="0.2">
      <c r="A235" s="76"/>
      <c r="B235" s="18" t="s">
        <v>9</v>
      </c>
      <c r="C235" s="22">
        <v>475.04189510999998</v>
      </c>
      <c r="D235" s="13">
        <f t="shared" si="187"/>
        <v>2.8937668099485281</v>
      </c>
      <c r="E235" s="14">
        <f t="shared" si="188"/>
        <v>3.6784477454038678</v>
      </c>
      <c r="F235" s="22">
        <v>354.54735548000002</v>
      </c>
      <c r="G235" s="13">
        <f t="shared" si="189"/>
        <v>0.90881795098576301</v>
      </c>
      <c r="H235" s="14">
        <f t="shared" si="191"/>
        <v>-4.2132128633086801</v>
      </c>
      <c r="I235" s="22">
        <f t="shared" si="181"/>
        <v>120.49453962999996</v>
      </c>
      <c r="J235" s="13">
        <f t="shared" si="190"/>
        <v>9.2151168766709812</v>
      </c>
      <c r="K235" s="13">
        <f t="shared" si="192"/>
        <v>36.854908651420338</v>
      </c>
      <c r="L235" s="16"/>
    </row>
    <row r="236" spans="1:12" s="10" customFormat="1" ht="12" customHeight="1" x14ac:dyDescent="0.2">
      <c r="A236" s="76"/>
      <c r="B236" s="47" t="s">
        <v>10</v>
      </c>
      <c r="C236" s="48">
        <v>440.61166616000003</v>
      </c>
      <c r="D236" s="43">
        <f t="shared" ref="D236:D241" si="193">((C236/C235)-1)*100</f>
        <v>-7.247829992347798</v>
      </c>
      <c r="E236" s="44">
        <f t="shared" si="188"/>
        <v>11.186831494980964</v>
      </c>
      <c r="F236" s="48">
        <v>303.42762247000002</v>
      </c>
      <c r="G236" s="43">
        <f t="shared" si="189"/>
        <v>-14.418308928236712</v>
      </c>
      <c r="H236" s="44">
        <f t="shared" si="191"/>
        <v>-3.9715304063366319</v>
      </c>
      <c r="I236" s="48">
        <f t="shared" si="181"/>
        <v>137.18404369000001</v>
      </c>
      <c r="J236" s="43">
        <f t="shared" si="190"/>
        <v>13.850838478862325</v>
      </c>
      <c r="K236" s="43">
        <f t="shared" si="192"/>
        <v>70.831521738869284</v>
      </c>
      <c r="L236" s="16"/>
    </row>
    <row r="237" spans="1:12" s="10" customFormat="1" ht="12" customHeight="1" x14ac:dyDescent="0.2">
      <c r="A237" s="76"/>
      <c r="B237" s="17" t="s">
        <v>11</v>
      </c>
      <c r="C237" s="20">
        <v>265.38447299000001</v>
      </c>
      <c r="D237" s="8">
        <f t="shared" si="193"/>
        <v>-39.769077087116777</v>
      </c>
      <c r="E237" s="9">
        <f t="shared" ref="E237:E242" si="194">((C237/C225)-1)*100</f>
        <v>-18.021450351426871</v>
      </c>
      <c r="F237" s="20">
        <v>184.4693877</v>
      </c>
      <c r="G237" s="8">
        <f t="shared" si="189"/>
        <v>-39.204813919590151</v>
      </c>
      <c r="H237" s="9">
        <f t="shared" si="191"/>
        <v>-26.937256941043696</v>
      </c>
      <c r="I237" s="20">
        <f t="shared" si="181"/>
        <v>80.915085290000007</v>
      </c>
      <c r="J237" s="8">
        <f t="shared" si="190"/>
        <v>-41.017130627198242</v>
      </c>
      <c r="K237" s="8">
        <f t="shared" si="192"/>
        <v>13.575395689015245</v>
      </c>
      <c r="L237" s="16"/>
    </row>
    <row r="238" spans="1:12" s="10" customFormat="1" ht="12" customHeight="1" x14ac:dyDescent="0.2">
      <c r="A238" s="76"/>
      <c r="B238" s="18" t="s">
        <v>12</v>
      </c>
      <c r="C238" s="22">
        <v>428.30471326000003</v>
      </c>
      <c r="D238" s="13">
        <f t="shared" si="193"/>
        <v>61.390268403584813</v>
      </c>
      <c r="E238" s="14">
        <f t="shared" si="194"/>
        <v>-10.5916114788711</v>
      </c>
      <c r="F238" s="22">
        <v>325.41379223000001</v>
      </c>
      <c r="G238" s="13">
        <f t="shared" ref="G238:G243" si="195">((F238/F237)-1)*100</f>
        <v>76.405308375184688</v>
      </c>
      <c r="H238" s="14">
        <f t="shared" si="191"/>
        <v>-15.832790718470303</v>
      </c>
      <c r="I238" s="22">
        <f t="shared" si="181"/>
        <v>102.89092103000002</v>
      </c>
      <c r="J238" s="13">
        <f t="shared" ref="J238:J243" si="196">((I238/I237)-1)*100</f>
        <v>27.15913313474061</v>
      </c>
      <c r="K238" s="13">
        <f t="shared" si="192"/>
        <v>11.335325528396979</v>
      </c>
      <c r="L238" s="16"/>
    </row>
    <row r="239" spans="1:12" s="10" customFormat="1" ht="12" customHeight="1" x14ac:dyDescent="0.2">
      <c r="A239" s="76"/>
      <c r="B239" s="47" t="s">
        <v>13</v>
      </c>
      <c r="C239" s="48">
        <v>458.91175776</v>
      </c>
      <c r="D239" s="43">
        <f t="shared" si="193"/>
        <v>7.1460909843922504</v>
      </c>
      <c r="E239" s="44">
        <f t="shared" si="194"/>
        <v>0.52483978606929771</v>
      </c>
      <c r="F239" s="48">
        <v>375.11676101</v>
      </c>
      <c r="G239" s="43">
        <f t="shared" si="195"/>
        <v>15.273774488596459</v>
      </c>
      <c r="H239" s="44">
        <f t="shared" ref="H239:H244" si="197">((F239/F227)-1)*100</f>
        <v>2.7515185151714805</v>
      </c>
      <c r="I239" s="48">
        <f t="shared" si="181"/>
        <v>83.794996749999996</v>
      </c>
      <c r="J239" s="43">
        <f t="shared" si="196"/>
        <v>-18.559387056543308</v>
      </c>
      <c r="K239" s="43">
        <f t="shared" ref="K239:K244" si="198">((I239/I227)-1)*100</f>
        <v>-8.3647227812338123</v>
      </c>
      <c r="L239" s="16"/>
    </row>
    <row r="240" spans="1:12" s="10" customFormat="1" ht="12" customHeight="1" x14ac:dyDescent="0.2">
      <c r="A240" s="76"/>
      <c r="B240" s="17" t="s">
        <v>14</v>
      </c>
      <c r="C240" s="20">
        <v>360.36285344999999</v>
      </c>
      <c r="D240" s="8">
        <f t="shared" si="193"/>
        <v>-21.474477967404525</v>
      </c>
      <c r="E240" s="9">
        <f t="shared" si="194"/>
        <v>-14.302727580020802</v>
      </c>
      <c r="F240" s="20">
        <v>288.22737340999998</v>
      </c>
      <c r="G240" s="8">
        <f t="shared" si="195"/>
        <v>-23.163291175273205</v>
      </c>
      <c r="H240" s="9">
        <f t="shared" si="197"/>
        <v>-11.589255987150992</v>
      </c>
      <c r="I240" s="20">
        <f t="shared" si="181"/>
        <v>72.135480040000004</v>
      </c>
      <c r="J240" s="8">
        <f t="shared" si="196"/>
        <v>-13.914335177774195</v>
      </c>
      <c r="K240" s="8">
        <f t="shared" si="198"/>
        <v>-23.664020109100935</v>
      </c>
      <c r="L240" s="16"/>
    </row>
    <row r="241" spans="1:12" s="10" customFormat="1" ht="12" customHeight="1" x14ac:dyDescent="0.2">
      <c r="A241" s="77"/>
      <c r="B241" s="18" t="s">
        <v>15</v>
      </c>
      <c r="C241" s="22">
        <v>236.42379797999999</v>
      </c>
      <c r="D241" s="13">
        <f t="shared" si="193"/>
        <v>-34.392849952054348</v>
      </c>
      <c r="E241" s="14">
        <f t="shared" si="194"/>
        <v>-38.574625538220339</v>
      </c>
      <c r="F241" s="22">
        <v>183.70085032</v>
      </c>
      <c r="G241" s="13">
        <f t="shared" si="195"/>
        <v>-36.265300499863443</v>
      </c>
      <c r="H241" s="14">
        <f t="shared" si="197"/>
        <v>-39.88682363778112</v>
      </c>
      <c r="I241" s="22">
        <f t="shared" si="181"/>
        <v>52.722947659999988</v>
      </c>
      <c r="J241" s="13">
        <f t="shared" si="196"/>
        <v>-26.911212581153588</v>
      </c>
      <c r="K241" s="13">
        <f t="shared" si="198"/>
        <v>-33.518195402899721</v>
      </c>
      <c r="L241" s="16"/>
    </row>
    <row r="242" spans="1:12" s="10" customFormat="1" ht="12" customHeight="1" x14ac:dyDescent="0.2">
      <c r="A242" s="75">
        <v>2009</v>
      </c>
      <c r="B242" s="47" t="s">
        <v>4</v>
      </c>
      <c r="C242" s="48">
        <v>262.91842986</v>
      </c>
      <c r="D242" s="43">
        <f t="shared" ref="D242:D247" si="199">((C242/C241)-1)*100</f>
        <v>11.206414965993105</v>
      </c>
      <c r="E242" s="44">
        <f t="shared" si="194"/>
        <v>-38.905084029612361</v>
      </c>
      <c r="F242" s="48">
        <v>203.23015698</v>
      </c>
      <c r="G242" s="43">
        <f t="shared" si="195"/>
        <v>10.631037703952195</v>
      </c>
      <c r="H242" s="44">
        <f t="shared" si="197"/>
        <v>-39.536773346325148</v>
      </c>
      <c r="I242" s="48">
        <f t="shared" si="181"/>
        <v>59.68827288</v>
      </c>
      <c r="J242" s="43">
        <f t="shared" si="196"/>
        <v>13.211183230721545</v>
      </c>
      <c r="K242" s="43">
        <f t="shared" si="198"/>
        <v>-36.651640253888814</v>
      </c>
      <c r="L242" s="16"/>
    </row>
    <row r="243" spans="1:12" s="10" customFormat="1" ht="12" customHeight="1" x14ac:dyDescent="0.2">
      <c r="A243" s="76"/>
      <c r="B243" s="17" t="s">
        <v>5</v>
      </c>
      <c r="C243" s="20">
        <v>294.83117707999997</v>
      </c>
      <c r="D243" s="8">
        <f t="shared" si="199"/>
        <v>12.137889016374025</v>
      </c>
      <c r="E243" s="9">
        <f t="shared" ref="E243:E248" si="200">((C243/C231)-1)*100</f>
        <v>-31.643142361779255</v>
      </c>
      <c r="F243" s="20">
        <v>242.52763010000001</v>
      </c>
      <c r="G243" s="8">
        <f t="shared" si="195"/>
        <v>19.336437910574112</v>
      </c>
      <c r="H243" s="9">
        <f t="shared" si="197"/>
        <v>-30.5675731016374</v>
      </c>
      <c r="I243" s="20">
        <f t="shared" si="181"/>
        <v>52.303546979999965</v>
      </c>
      <c r="J243" s="8">
        <f t="shared" si="196"/>
        <v>-12.372155439723686</v>
      </c>
      <c r="K243" s="8">
        <f t="shared" si="198"/>
        <v>-36.224163354310569</v>
      </c>
      <c r="L243" s="16"/>
    </row>
    <row r="244" spans="1:12" s="10" customFormat="1" ht="12" customHeight="1" x14ac:dyDescent="0.2">
      <c r="A244" s="76"/>
      <c r="B244" s="18" t="s">
        <v>6</v>
      </c>
      <c r="C244" s="22">
        <v>329.05496798000001</v>
      </c>
      <c r="D244" s="13">
        <f t="shared" si="199"/>
        <v>11.607928048502725</v>
      </c>
      <c r="E244" s="14">
        <f t="shared" si="200"/>
        <v>-23.157245376740178</v>
      </c>
      <c r="F244" s="22">
        <v>274.07495032999998</v>
      </c>
      <c r="G244" s="13">
        <f t="shared" ref="G244:G250" si="201">((F244/F243)-1)*100</f>
        <v>13.007722137470367</v>
      </c>
      <c r="H244" s="14">
        <f t="shared" si="197"/>
        <v>-20.973883528230452</v>
      </c>
      <c r="I244" s="22">
        <f t="shared" si="181"/>
        <v>54.980017650000036</v>
      </c>
      <c r="J244" s="13">
        <f t="shared" ref="J244:J250" si="202">((I244/I243)-1)*100</f>
        <v>5.1171876947915473</v>
      </c>
      <c r="K244" s="13">
        <f t="shared" si="198"/>
        <v>-32.45941706401014</v>
      </c>
      <c r="L244" s="16"/>
    </row>
    <row r="245" spans="1:12" s="10" customFormat="1" ht="12" customHeight="1" x14ac:dyDescent="0.2">
      <c r="A245" s="76"/>
      <c r="B245" s="47" t="s">
        <v>7</v>
      </c>
      <c r="C245" s="48">
        <v>290.43613554000001</v>
      </c>
      <c r="D245" s="43">
        <f t="shared" si="199"/>
        <v>-11.736286091370385</v>
      </c>
      <c r="E245" s="44">
        <f t="shared" si="200"/>
        <v>-40.967748190397025</v>
      </c>
      <c r="F245" s="48">
        <v>240.38842695</v>
      </c>
      <c r="G245" s="43">
        <f t="shared" si="201"/>
        <v>-12.290989504673711</v>
      </c>
      <c r="H245" s="44">
        <f t="shared" ref="H245:H250" si="203">((F245/F233)-1)*100</f>
        <v>-38.864294192316748</v>
      </c>
      <c r="I245" s="48">
        <f t="shared" si="181"/>
        <v>50.047708590000013</v>
      </c>
      <c r="J245" s="43">
        <f t="shared" si="202"/>
        <v>-8.9710939916368364</v>
      </c>
      <c r="K245" s="43">
        <f t="shared" ref="K245:K250" si="204">((I245/I233)-1)*100</f>
        <v>-49.339840333884013</v>
      </c>
      <c r="L245" s="16"/>
    </row>
    <row r="246" spans="1:12" s="10" customFormat="1" ht="12" customHeight="1" x14ac:dyDescent="0.2">
      <c r="A246" s="76"/>
      <c r="B246" s="17" t="s">
        <v>8</v>
      </c>
      <c r="C246" s="20">
        <v>274.74378403999998</v>
      </c>
      <c r="D246" s="8">
        <f t="shared" si="199"/>
        <v>-5.4030299882704576</v>
      </c>
      <c r="E246" s="9">
        <f t="shared" si="200"/>
        <v>-40.490674320527894</v>
      </c>
      <c r="F246" s="20">
        <v>223.98875608</v>
      </c>
      <c r="G246" s="8">
        <f t="shared" si="201"/>
        <v>-6.8221549090676792</v>
      </c>
      <c r="H246" s="9">
        <f t="shared" si="203"/>
        <v>-36.249868287003828</v>
      </c>
      <c r="I246" s="20">
        <f t="shared" si="181"/>
        <v>50.755027959999978</v>
      </c>
      <c r="J246" s="8">
        <f t="shared" si="202"/>
        <v>1.4132902183283891</v>
      </c>
      <c r="K246" s="8">
        <f t="shared" si="204"/>
        <v>-53.996120257801408</v>
      </c>
      <c r="L246" s="16"/>
    </row>
    <row r="247" spans="1:12" s="10" customFormat="1" ht="12" customHeight="1" x14ac:dyDescent="0.2">
      <c r="A247" s="76"/>
      <c r="B247" s="18" t="s">
        <v>9</v>
      </c>
      <c r="C247" s="22">
        <v>279.26191894999999</v>
      </c>
      <c r="D247" s="13">
        <f t="shared" si="199"/>
        <v>1.644490311504998</v>
      </c>
      <c r="E247" s="14">
        <f t="shared" si="200"/>
        <v>-41.213202072348899</v>
      </c>
      <c r="F247" s="22">
        <v>237.11618554</v>
      </c>
      <c r="G247" s="13">
        <f t="shared" si="201"/>
        <v>5.8607537671718557</v>
      </c>
      <c r="H247" s="14">
        <f t="shared" si="203"/>
        <v>-33.12143445013632</v>
      </c>
      <c r="I247" s="22">
        <f t="shared" si="181"/>
        <v>42.145733409999991</v>
      </c>
      <c r="J247" s="13">
        <f t="shared" si="202"/>
        <v>-16.962446669884546</v>
      </c>
      <c r="K247" s="13">
        <f t="shared" si="204"/>
        <v>-65.022702655725311</v>
      </c>
      <c r="L247" s="16"/>
    </row>
    <row r="248" spans="1:12" s="10" customFormat="1" ht="12" customHeight="1" x14ac:dyDescent="0.2">
      <c r="A248" s="76"/>
      <c r="B248" s="47" t="s">
        <v>10</v>
      </c>
      <c r="C248" s="48">
        <v>250.87505657</v>
      </c>
      <c r="D248" s="43">
        <f t="shared" ref="D248:D253" si="205">((C248/C247)-1)*100</f>
        <v>-10.164960008415068</v>
      </c>
      <c r="E248" s="44">
        <f t="shared" si="200"/>
        <v>-43.062093939451131</v>
      </c>
      <c r="F248" s="48">
        <v>205.75375341</v>
      </c>
      <c r="G248" s="43">
        <f t="shared" si="201"/>
        <v>-13.22660958743761</v>
      </c>
      <c r="H248" s="44">
        <f t="shared" si="203"/>
        <v>-32.190170514109028</v>
      </c>
      <c r="I248" s="48">
        <f t="shared" si="181"/>
        <v>45.121303159999997</v>
      </c>
      <c r="J248" s="43">
        <f t="shared" si="202"/>
        <v>7.0601921220665886</v>
      </c>
      <c r="K248" s="43">
        <f t="shared" si="204"/>
        <v>-67.108927579097809</v>
      </c>
      <c r="L248" s="16"/>
    </row>
    <row r="249" spans="1:12" s="10" customFormat="1" ht="12" customHeight="1" x14ac:dyDescent="0.2">
      <c r="A249" s="76"/>
      <c r="B249" s="17" t="s">
        <v>11</v>
      </c>
      <c r="C249" s="20">
        <v>262.02191503</v>
      </c>
      <c r="D249" s="8">
        <f t="shared" si="205"/>
        <v>4.4431912093619186</v>
      </c>
      <c r="E249" s="9">
        <f t="shared" ref="E249:E254" si="206">((C249/C237)-1)*100</f>
        <v>-1.2670515053556652</v>
      </c>
      <c r="F249" s="20">
        <v>213.07717517</v>
      </c>
      <c r="G249" s="8">
        <f t="shared" si="201"/>
        <v>3.559313810138276</v>
      </c>
      <c r="H249" s="9">
        <f t="shared" si="203"/>
        <v>15.508148981620984</v>
      </c>
      <c r="I249" s="20">
        <f t="shared" si="181"/>
        <v>48.944739859999999</v>
      </c>
      <c r="J249" s="8">
        <f t="shared" si="202"/>
        <v>8.47368411865701</v>
      </c>
      <c r="K249" s="8">
        <f t="shared" si="204"/>
        <v>-39.510982798100201</v>
      </c>
      <c r="L249" s="16"/>
    </row>
    <row r="250" spans="1:12" s="10" customFormat="1" ht="12" customHeight="1" x14ac:dyDescent="0.2">
      <c r="A250" s="76"/>
      <c r="B250" s="18" t="s">
        <v>12</v>
      </c>
      <c r="C250" s="22">
        <v>390.60299619</v>
      </c>
      <c r="D250" s="13">
        <f t="shared" si="205"/>
        <v>49.07264384556467</v>
      </c>
      <c r="E250" s="14">
        <f t="shared" si="206"/>
        <v>-8.8025454548555047</v>
      </c>
      <c r="F250" s="22">
        <v>338.03304362</v>
      </c>
      <c r="G250" s="13">
        <f t="shared" si="201"/>
        <v>58.643478988449175</v>
      </c>
      <c r="H250" s="14">
        <f t="shared" si="203"/>
        <v>3.8779092009354033</v>
      </c>
      <c r="I250" s="22">
        <f t="shared" si="181"/>
        <v>52.569952569999998</v>
      </c>
      <c r="J250" s="13">
        <f t="shared" si="202"/>
        <v>7.4067463028089309</v>
      </c>
      <c r="K250" s="13">
        <f t="shared" si="204"/>
        <v>-48.907102741677157</v>
      </c>
      <c r="L250" s="16"/>
    </row>
    <row r="251" spans="1:12" s="10" customFormat="1" ht="12" customHeight="1" x14ac:dyDescent="0.2">
      <c r="A251" s="76"/>
      <c r="B251" s="47" t="s">
        <v>13</v>
      </c>
      <c r="C251" s="48">
        <v>332.34988865000003</v>
      </c>
      <c r="D251" s="43">
        <f t="shared" si="205"/>
        <v>-14.913635611659281</v>
      </c>
      <c r="E251" s="44">
        <f t="shared" si="206"/>
        <v>-27.578693936229204</v>
      </c>
      <c r="F251" s="48">
        <v>274.03553583000001</v>
      </c>
      <c r="G251" s="43">
        <f t="shared" ref="G251:G257" si="207">((F251/F250)-1)*100</f>
        <v>-18.932323037017294</v>
      </c>
      <c r="H251" s="44">
        <f t="shared" ref="H251:H256" si="208">((F251/F239)-1)*100</f>
        <v>-26.946603214380318</v>
      </c>
      <c r="I251" s="48">
        <f t="shared" si="181"/>
        <v>58.314352820000011</v>
      </c>
      <c r="J251" s="43">
        <f t="shared" ref="J251:J257" si="209">((I251/I250)-1)*100</f>
        <v>10.927155093683982</v>
      </c>
      <c r="K251" s="43">
        <f t="shared" ref="K251:K256" si="210">((I251/I239)-1)*100</f>
        <v>-30.40831185425159</v>
      </c>
      <c r="L251" s="16"/>
    </row>
    <row r="252" spans="1:12" s="10" customFormat="1" ht="12" customHeight="1" x14ac:dyDescent="0.2">
      <c r="A252" s="76"/>
      <c r="B252" s="17" t="s">
        <v>14</v>
      </c>
      <c r="C252" s="20">
        <v>326.85273381000002</v>
      </c>
      <c r="D252" s="8">
        <f t="shared" si="205"/>
        <v>-1.6540263823554668</v>
      </c>
      <c r="E252" s="9">
        <f t="shared" si="206"/>
        <v>-9.298993866649873</v>
      </c>
      <c r="F252" s="20">
        <v>272.48715059</v>
      </c>
      <c r="G252" s="8">
        <f t="shared" si="207"/>
        <v>-0.56503082175465291</v>
      </c>
      <c r="H252" s="9">
        <f t="shared" si="208"/>
        <v>-5.461043700942902</v>
      </c>
      <c r="I252" s="20">
        <f t="shared" si="181"/>
        <v>54.365583220000019</v>
      </c>
      <c r="J252" s="8">
        <f t="shared" si="209"/>
        <v>-6.7715226338680878</v>
      </c>
      <c r="K252" s="8">
        <f t="shared" si="210"/>
        <v>-24.634059148350239</v>
      </c>
      <c r="L252" s="16"/>
    </row>
    <row r="253" spans="1:12" s="10" customFormat="1" ht="12" customHeight="1" x14ac:dyDescent="0.2">
      <c r="A253" s="77"/>
      <c r="B253" s="18" t="s">
        <v>15</v>
      </c>
      <c r="C253" s="22">
        <v>275.98269284999998</v>
      </c>
      <c r="D253" s="13">
        <f t="shared" si="205"/>
        <v>-15.563596598084716</v>
      </c>
      <c r="E253" s="14">
        <f t="shared" si="206"/>
        <v>16.732196677318601</v>
      </c>
      <c r="F253" s="22">
        <v>228.87223612</v>
      </c>
      <c r="G253" s="13">
        <f t="shared" si="207"/>
        <v>-16.006227954442352</v>
      </c>
      <c r="H253" s="14">
        <f t="shared" si="208"/>
        <v>24.589644370896014</v>
      </c>
      <c r="I253" s="22">
        <f t="shared" si="181"/>
        <v>47.110456729999981</v>
      </c>
      <c r="J253" s="13">
        <f t="shared" si="209"/>
        <v>-13.345072489410947</v>
      </c>
      <c r="K253" s="13">
        <f t="shared" si="210"/>
        <v>-10.645252549599215</v>
      </c>
      <c r="L253" s="16"/>
    </row>
    <row r="254" spans="1:12" s="10" customFormat="1" ht="12" customHeight="1" x14ac:dyDescent="0.2">
      <c r="A254" s="75">
        <v>2010</v>
      </c>
      <c r="B254" s="47" t="s">
        <v>4</v>
      </c>
      <c r="C254" s="48">
        <v>352.80866799</v>
      </c>
      <c r="D254" s="43">
        <f t="shared" ref="D254:D260" si="211">((C254/C253)-1)*100</f>
        <v>27.837243830994819</v>
      </c>
      <c r="E254" s="44">
        <f t="shared" si="206"/>
        <v>34.189401700696735</v>
      </c>
      <c r="F254" s="48">
        <v>272.49965737999997</v>
      </c>
      <c r="G254" s="43">
        <f t="shared" si="207"/>
        <v>19.061910697252806</v>
      </c>
      <c r="H254" s="44">
        <f t="shared" si="208"/>
        <v>34.084262606172587</v>
      </c>
      <c r="I254" s="48">
        <f t="shared" si="181"/>
        <v>80.30901061000003</v>
      </c>
      <c r="J254" s="43">
        <f t="shared" si="209"/>
        <v>70.469607353348323</v>
      </c>
      <c r="K254" s="43">
        <f t="shared" si="210"/>
        <v>34.547385499756203</v>
      </c>
      <c r="L254" s="16"/>
    </row>
    <row r="255" spans="1:12" s="10" customFormat="1" ht="12" customHeight="1" x14ac:dyDescent="0.2">
      <c r="A255" s="76"/>
      <c r="B255" s="17" t="s">
        <v>5</v>
      </c>
      <c r="C255" s="20">
        <v>333.62162470999999</v>
      </c>
      <c r="D255" s="8">
        <f t="shared" si="211"/>
        <v>-5.4383707150142513</v>
      </c>
      <c r="E255" s="9">
        <f t="shared" ref="E255:E260" si="212">((C255/C243)-1)*100</f>
        <v>13.156833688410963</v>
      </c>
      <c r="F255" s="20">
        <v>283.00361938999998</v>
      </c>
      <c r="G255" s="8">
        <f t="shared" si="207"/>
        <v>3.8546698043558481</v>
      </c>
      <c r="H255" s="9">
        <f t="shared" si="208"/>
        <v>16.689228057566364</v>
      </c>
      <c r="I255" s="20">
        <f t="shared" si="181"/>
        <v>50.618005320000009</v>
      </c>
      <c r="J255" s="8">
        <f t="shared" si="209"/>
        <v>-36.970951409408734</v>
      </c>
      <c r="K255" s="8">
        <f t="shared" si="210"/>
        <v>-3.2226144445700378</v>
      </c>
      <c r="L255" s="16"/>
    </row>
    <row r="256" spans="1:12" s="10" customFormat="1" ht="12" customHeight="1" x14ac:dyDescent="0.2">
      <c r="A256" s="76"/>
      <c r="B256" s="18" t="s">
        <v>6</v>
      </c>
      <c r="C256" s="22">
        <v>375.47734580000002</v>
      </c>
      <c r="D256" s="13">
        <f t="shared" si="211"/>
        <v>12.545865732289707</v>
      </c>
      <c r="E256" s="14">
        <f t="shared" si="212"/>
        <v>14.107788162256707</v>
      </c>
      <c r="F256" s="22">
        <v>313.06181163000002</v>
      </c>
      <c r="G256" s="13">
        <f t="shared" si="207"/>
        <v>10.621133505214164</v>
      </c>
      <c r="H256" s="14">
        <f t="shared" si="208"/>
        <v>14.224890400621405</v>
      </c>
      <c r="I256" s="22">
        <f t="shared" si="181"/>
        <v>62.415534170000001</v>
      </c>
      <c r="J256" s="13">
        <f t="shared" si="209"/>
        <v>23.306980935771083</v>
      </c>
      <c r="K256" s="13">
        <f t="shared" si="210"/>
        <v>13.524034436172938</v>
      </c>
      <c r="L256" s="16"/>
    </row>
    <row r="257" spans="1:12" s="10" customFormat="1" ht="12" customHeight="1" x14ac:dyDescent="0.2">
      <c r="A257" s="76"/>
      <c r="B257" s="47" t="s">
        <v>7</v>
      </c>
      <c r="C257" s="48">
        <v>366.11757817</v>
      </c>
      <c r="D257" s="43">
        <f t="shared" si="211"/>
        <v>-2.492764939002623</v>
      </c>
      <c r="E257" s="44">
        <f t="shared" si="212"/>
        <v>26.057860358624986</v>
      </c>
      <c r="F257" s="48">
        <v>310.76097893000002</v>
      </c>
      <c r="G257" s="43">
        <f t="shared" si="207"/>
        <v>-0.73494518159861189</v>
      </c>
      <c r="H257" s="44">
        <f t="shared" ref="H257:H262" si="213">((F257/F245)-1)*100</f>
        <v>29.27451744365268</v>
      </c>
      <c r="I257" s="48">
        <f t="shared" si="181"/>
        <v>55.35659923999998</v>
      </c>
      <c r="J257" s="43">
        <f t="shared" si="209"/>
        <v>-11.309580257334229</v>
      </c>
      <c r="K257" s="43">
        <f t="shared" ref="K257:K262" si="214">((I257/I245)-1)*100</f>
        <v>10.607659770183231</v>
      </c>
      <c r="L257" s="16"/>
    </row>
    <row r="258" spans="1:12" s="10" customFormat="1" ht="12" customHeight="1" x14ac:dyDescent="0.2">
      <c r="A258" s="76"/>
      <c r="B258" s="17" t="s">
        <v>8</v>
      </c>
      <c r="C258" s="20">
        <v>395.50024544000001</v>
      </c>
      <c r="D258" s="8">
        <f t="shared" si="211"/>
        <v>8.0254729687840189</v>
      </c>
      <c r="E258" s="9">
        <f t="shared" si="212"/>
        <v>43.952390705377731</v>
      </c>
      <c r="F258" s="20">
        <v>338.80330125</v>
      </c>
      <c r="G258" s="8">
        <f t="shared" ref="G258:G264" si="215">((F258/F257)-1)*100</f>
        <v>9.0237591658239182</v>
      </c>
      <c r="H258" s="9">
        <f t="shared" si="213"/>
        <v>51.259066383221821</v>
      </c>
      <c r="I258" s="20">
        <f t="shared" si="181"/>
        <v>56.696944190000011</v>
      </c>
      <c r="J258" s="8">
        <f t="shared" ref="J258:J264" si="216">((I258/I257)-1)*100</f>
        <v>2.421292074299819</v>
      </c>
      <c r="K258" s="8">
        <f t="shared" si="214"/>
        <v>11.707049466474251</v>
      </c>
      <c r="L258" s="16"/>
    </row>
    <row r="259" spans="1:12" s="10" customFormat="1" ht="12" customHeight="1" x14ac:dyDescent="0.2">
      <c r="A259" s="76"/>
      <c r="B259" s="18" t="s">
        <v>9</v>
      </c>
      <c r="C259" s="22">
        <v>406.81653743999999</v>
      </c>
      <c r="D259" s="13">
        <f t="shared" si="211"/>
        <v>2.8612604241017525</v>
      </c>
      <c r="E259" s="14">
        <f t="shared" si="212"/>
        <v>45.675622000161731</v>
      </c>
      <c r="F259" s="22">
        <v>344.31055431999999</v>
      </c>
      <c r="G259" s="13">
        <f t="shared" si="215"/>
        <v>1.6255015962598929</v>
      </c>
      <c r="H259" s="14">
        <f t="shared" si="213"/>
        <v>45.2075291848506</v>
      </c>
      <c r="I259" s="22">
        <f t="shared" si="181"/>
        <v>62.505983119999996</v>
      </c>
      <c r="J259" s="13">
        <f t="shared" si="216"/>
        <v>10.245770760648076</v>
      </c>
      <c r="K259" s="13">
        <f t="shared" si="214"/>
        <v>48.309159819174226</v>
      </c>
      <c r="L259" s="16"/>
    </row>
    <row r="260" spans="1:12" s="10" customFormat="1" ht="12" customHeight="1" x14ac:dyDescent="0.2">
      <c r="A260" s="76"/>
      <c r="B260" s="47" t="s">
        <v>10</v>
      </c>
      <c r="C260" s="48">
        <v>388.90326553</v>
      </c>
      <c r="D260" s="43">
        <f t="shared" si="211"/>
        <v>-4.4032801672036159</v>
      </c>
      <c r="E260" s="44">
        <f t="shared" si="212"/>
        <v>55.018705664541386</v>
      </c>
      <c r="F260" s="48">
        <v>324.50859738000003</v>
      </c>
      <c r="G260" s="43">
        <f t="shared" si="215"/>
        <v>-5.751190804797746</v>
      </c>
      <c r="H260" s="44">
        <f t="shared" si="213"/>
        <v>57.716975754683041</v>
      </c>
      <c r="I260" s="48">
        <f t="shared" si="181"/>
        <v>64.394668149999973</v>
      </c>
      <c r="J260" s="43">
        <f t="shared" si="216"/>
        <v>3.0216067898237053</v>
      </c>
      <c r="K260" s="43">
        <f t="shared" si="214"/>
        <v>42.714557515452697</v>
      </c>
      <c r="L260" s="16"/>
    </row>
    <row r="261" spans="1:12" s="10" customFormat="1" ht="12" customHeight="1" x14ac:dyDescent="0.2">
      <c r="A261" s="76"/>
      <c r="B261" s="17" t="s">
        <v>11</v>
      </c>
      <c r="C261" s="20">
        <v>289.58556983</v>
      </c>
      <c r="D261" s="8">
        <f t="shared" ref="D261:D267" si="217">((C261/C260)-1)*100</f>
        <v>-25.537891939438762</v>
      </c>
      <c r="E261" s="9">
        <f t="shared" ref="E261:E266" si="218">((C261/C249)-1)*100</f>
        <v>10.519599017831816</v>
      </c>
      <c r="F261" s="20">
        <v>230.97787405</v>
      </c>
      <c r="G261" s="8">
        <f t="shared" si="215"/>
        <v>-28.822263596448082</v>
      </c>
      <c r="H261" s="9">
        <f t="shared" si="213"/>
        <v>8.4010400765442093</v>
      </c>
      <c r="I261" s="20">
        <f t="shared" si="181"/>
        <v>58.60769578</v>
      </c>
      <c r="J261" s="8">
        <f t="shared" si="216"/>
        <v>-8.9867259763182332</v>
      </c>
      <c r="K261" s="8">
        <f t="shared" si="214"/>
        <v>19.742583059261555</v>
      </c>
      <c r="L261" s="16"/>
    </row>
    <row r="262" spans="1:12" s="10" customFormat="1" ht="12" customHeight="1" x14ac:dyDescent="0.2">
      <c r="A262" s="76"/>
      <c r="B262" s="18" t="s">
        <v>12</v>
      </c>
      <c r="C262" s="22">
        <v>413.53071129</v>
      </c>
      <c r="D262" s="13">
        <f t="shared" si="217"/>
        <v>42.800869370929462</v>
      </c>
      <c r="E262" s="14">
        <f t="shared" si="218"/>
        <v>5.8698257114359942</v>
      </c>
      <c r="F262" s="22">
        <v>337.06611138</v>
      </c>
      <c r="G262" s="13">
        <f t="shared" si="215"/>
        <v>45.930043198438561</v>
      </c>
      <c r="H262" s="14">
        <f t="shared" si="213"/>
        <v>-0.2860466626709357</v>
      </c>
      <c r="I262" s="22">
        <f t="shared" si="181"/>
        <v>76.464599910000004</v>
      </c>
      <c r="J262" s="13">
        <f t="shared" si="216"/>
        <v>30.468531294986878</v>
      </c>
      <c r="K262" s="13">
        <f t="shared" si="214"/>
        <v>45.453050976568555</v>
      </c>
      <c r="L262" s="16"/>
    </row>
    <row r="263" spans="1:12" s="10" customFormat="1" ht="12" customHeight="1" x14ac:dyDescent="0.2">
      <c r="A263" s="76"/>
      <c r="B263" s="47" t="s">
        <v>13</v>
      </c>
      <c r="C263" s="48">
        <v>400.55077992999998</v>
      </c>
      <c r="D263" s="43">
        <f t="shared" si="217"/>
        <v>-3.1388071080644564</v>
      </c>
      <c r="E263" s="44">
        <f t="shared" si="218"/>
        <v>20.520810630336261</v>
      </c>
      <c r="F263" s="48">
        <v>316.04430743</v>
      </c>
      <c r="G263" s="43">
        <f t="shared" si="215"/>
        <v>-6.2367005285501769</v>
      </c>
      <c r="H263" s="44">
        <f t="shared" ref="H263:H268" si="219">((F263/F251)-1)*100</f>
        <v>15.329680317833105</v>
      </c>
      <c r="I263" s="48">
        <f t="shared" si="181"/>
        <v>84.506472499999973</v>
      </c>
      <c r="J263" s="43">
        <f t="shared" si="216"/>
        <v>10.517118509042579</v>
      </c>
      <c r="K263" s="43">
        <f t="shared" ref="K263:K268" si="220">((I263/I251)-1)*100</f>
        <v>44.915391174532381</v>
      </c>
      <c r="L263" s="16"/>
    </row>
    <row r="264" spans="1:12" s="10" customFormat="1" ht="12" customHeight="1" x14ac:dyDescent="0.2">
      <c r="A264" s="76"/>
      <c r="B264" s="17" t="s">
        <v>14</v>
      </c>
      <c r="C264" s="20">
        <v>418.15784733999999</v>
      </c>
      <c r="D264" s="8">
        <f t="shared" si="217"/>
        <v>4.3957141746364892</v>
      </c>
      <c r="E264" s="9">
        <f t="shared" si="218"/>
        <v>27.9346335781532</v>
      </c>
      <c r="F264" s="20">
        <v>335.26613032</v>
      </c>
      <c r="G264" s="8">
        <f t="shared" si="215"/>
        <v>6.0820025667627009</v>
      </c>
      <c r="H264" s="9">
        <f t="shared" si="219"/>
        <v>23.039244086948131</v>
      </c>
      <c r="I264" s="20">
        <f t="shared" si="181"/>
        <v>82.891717019999987</v>
      </c>
      <c r="J264" s="8">
        <f t="shared" si="216"/>
        <v>-1.9108068674857814</v>
      </c>
      <c r="K264" s="8">
        <f t="shared" si="220"/>
        <v>52.47094229553997</v>
      </c>
      <c r="L264" s="16"/>
    </row>
    <row r="265" spans="1:12" s="10" customFormat="1" ht="12" customHeight="1" x14ac:dyDescent="0.2">
      <c r="A265" s="77"/>
      <c r="B265" s="18" t="s">
        <v>15</v>
      </c>
      <c r="C265" s="22">
        <v>353.55057040000003</v>
      </c>
      <c r="D265" s="13">
        <f t="shared" si="217"/>
        <v>-15.450451869068582</v>
      </c>
      <c r="E265" s="14">
        <f t="shared" si="218"/>
        <v>28.106065909052912</v>
      </c>
      <c r="F265" s="22">
        <v>292.73335305000001</v>
      </c>
      <c r="G265" s="13">
        <f t="shared" ref="G265:G270" si="221">((F265/F264)-1)*100</f>
        <v>-12.686273209108212</v>
      </c>
      <c r="H265" s="14">
        <f t="shared" si="219"/>
        <v>27.902518021677825</v>
      </c>
      <c r="I265" s="22">
        <f t="shared" si="181"/>
        <v>60.817217350000021</v>
      </c>
      <c r="J265" s="13">
        <f t="shared" ref="J265:J270" si="222">((I265/I264)-1)*100</f>
        <v>-26.630525296844631</v>
      </c>
      <c r="K265" s="13">
        <f t="shared" si="220"/>
        <v>29.09494318545114</v>
      </c>
      <c r="L265" s="16"/>
    </row>
    <row r="266" spans="1:12" s="10" customFormat="1" ht="12" customHeight="1" x14ac:dyDescent="0.2">
      <c r="A266" s="75">
        <v>2011</v>
      </c>
      <c r="B266" s="47" t="s">
        <v>4</v>
      </c>
      <c r="C266" s="48">
        <v>381.84658295000003</v>
      </c>
      <c r="D266" s="43">
        <f t="shared" si="217"/>
        <v>8.0033847825465187</v>
      </c>
      <c r="E266" s="44">
        <f t="shared" si="218"/>
        <v>8.2304993030452032</v>
      </c>
      <c r="F266" s="48">
        <v>297.59896685000001</v>
      </c>
      <c r="G266" s="43">
        <f t="shared" si="221"/>
        <v>1.6621316803517638</v>
      </c>
      <c r="H266" s="44">
        <f t="shared" si="219"/>
        <v>9.2107673496995002</v>
      </c>
      <c r="I266" s="48">
        <f t="shared" si="181"/>
        <v>84.247616100000016</v>
      </c>
      <c r="J266" s="43">
        <f t="shared" si="222"/>
        <v>38.525930272605578</v>
      </c>
      <c r="K266" s="43">
        <f t="shared" si="220"/>
        <v>4.9043133019367025</v>
      </c>
      <c r="L266" s="16"/>
    </row>
    <row r="267" spans="1:12" s="10" customFormat="1" ht="12" customHeight="1" x14ac:dyDescent="0.2">
      <c r="A267" s="76"/>
      <c r="B267" s="17" t="s">
        <v>5</v>
      </c>
      <c r="C267" s="20">
        <v>403.91928539000003</v>
      </c>
      <c r="D267" s="8">
        <f t="shared" si="217"/>
        <v>5.7805158997298767</v>
      </c>
      <c r="E267" s="9">
        <f t="shared" ref="E267:E272" si="223">((C267/C255)-1)*100</f>
        <v>21.071074376880141</v>
      </c>
      <c r="F267" s="20">
        <v>332.45926064999998</v>
      </c>
      <c r="G267" s="8">
        <f t="shared" si="221"/>
        <v>11.713849066408466</v>
      </c>
      <c r="H267" s="9">
        <f t="shared" si="219"/>
        <v>17.475268113743248</v>
      </c>
      <c r="I267" s="20">
        <f t="shared" si="181"/>
        <v>71.460024740000051</v>
      </c>
      <c r="J267" s="8">
        <f t="shared" si="222"/>
        <v>-15.178579468434316</v>
      </c>
      <c r="K267" s="8">
        <f t="shared" si="220"/>
        <v>41.175110098155152</v>
      </c>
      <c r="L267" s="16"/>
    </row>
    <row r="268" spans="1:12" s="10" customFormat="1" ht="12" customHeight="1" x14ac:dyDescent="0.2">
      <c r="A268" s="76"/>
      <c r="B268" s="18" t="s">
        <v>6</v>
      </c>
      <c r="C268" s="22">
        <v>546.84940706999998</v>
      </c>
      <c r="D268" s="13">
        <f t="shared" ref="D268:D273" si="224">((C268/C267)-1)*100</f>
        <v>35.385812673439275</v>
      </c>
      <c r="E268" s="14">
        <f t="shared" si="223"/>
        <v>45.641118748421697</v>
      </c>
      <c r="F268" s="22">
        <v>470.81515245000003</v>
      </c>
      <c r="G268" s="13">
        <f t="shared" si="221"/>
        <v>41.615893487068689</v>
      </c>
      <c r="H268" s="14">
        <f t="shared" si="219"/>
        <v>50.390477202771947</v>
      </c>
      <c r="I268" s="22">
        <f t="shared" si="181"/>
        <v>76.034254619999956</v>
      </c>
      <c r="J268" s="13">
        <f t="shared" si="222"/>
        <v>6.4011031295367893</v>
      </c>
      <c r="K268" s="13">
        <f t="shared" si="220"/>
        <v>21.819440674667479</v>
      </c>
      <c r="L268" s="16"/>
    </row>
    <row r="269" spans="1:12" s="10" customFormat="1" ht="12" customHeight="1" x14ac:dyDescent="0.2">
      <c r="A269" s="76"/>
      <c r="B269" s="47" t="s">
        <v>7</v>
      </c>
      <c r="C269" s="48">
        <v>456.35418535999997</v>
      </c>
      <c r="D269" s="43">
        <f t="shared" si="224"/>
        <v>-16.548472127796622</v>
      </c>
      <c r="E269" s="44">
        <f t="shared" si="223"/>
        <v>24.64689284820416</v>
      </c>
      <c r="F269" s="48">
        <v>378.68129475000001</v>
      </c>
      <c r="G269" s="43">
        <f t="shared" si="221"/>
        <v>-19.569008605725479</v>
      </c>
      <c r="H269" s="44">
        <f t="shared" ref="H269:H274" si="225">((F269/F257)-1)*100</f>
        <v>21.856127514419789</v>
      </c>
      <c r="I269" s="48">
        <f t="shared" si="181"/>
        <v>77.672890609999968</v>
      </c>
      <c r="J269" s="43">
        <f t="shared" si="222"/>
        <v>2.1551286301016548</v>
      </c>
      <c r="K269" s="43">
        <f t="shared" ref="K269:K274" si="226">((I269/I257)-1)*100</f>
        <v>40.313696427136222</v>
      </c>
      <c r="L269" s="16"/>
    </row>
    <row r="270" spans="1:12" s="10" customFormat="1" ht="12" customHeight="1" x14ac:dyDescent="0.2">
      <c r="A270" s="76"/>
      <c r="B270" s="17" t="s">
        <v>8</v>
      </c>
      <c r="C270" s="20">
        <v>516.30035447</v>
      </c>
      <c r="D270" s="8">
        <f t="shared" si="224"/>
        <v>13.135886781165574</v>
      </c>
      <c r="E270" s="9">
        <f t="shared" si="223"/>
        <v>30.543624289185466</v>
      </c>
      <c r="F270" s="20">
        <v>446.23864228000002</v>
      </c>
      <c r="G270" s="8">
        <f t="shared" si="221"/>
        <v>17.840159645223675</v>
      </c>
      <c r="H270" s="9">
        <f t="shared" si="225"/>
        <v>31.71024031750045</v>
      </c>
      <c r="I270" s="20">
        <f t="shared" si="181"/>
        <v>70.06171218999998</v>
      </c>
      <c r="J270" s="8">
        <f t="shared" si="222"/>
        <v>-9.7990152809120374</v>
      </c>
      <c r="K270" s="8">
        <f t="shared" si="226"/>
        <v>23.572289813737779</v>
      </c>
      <c r="L270" s="16"/>
    </row>
    <row r="271" spans="1:12" s="10" customFormat="1" ht="12" customHeight="1" x14ac:dyDescent="0.2">
      <c r="A271" s="76"/>
      <c r="B271" s="18" t="s">
        <v>9</v>
      </c>
      <c r="C271" s="22">
        <v>481.87617266000001</v>
      </c>
      <c r="D271" s="13">
        <f t="shared" si="224"/>
        <v>-6.6674720464481529</v>
      </c>
      <c r="E271" s="14">
        <f t="shared" si="223"/>
        <v>18.450487704441045</v>
      </c>
      <c r="F271" s="22">
        <v>402.71429239999998</v>
      </c>
      <c r="G271" s="13">
        <f t="shared" ref="G271:G277" si="227">((F271/F270)-1)*100</f>
        <v>-9.7536039589977808</v>
      </c>
      <c r="H271" s="14">
        <f t="shared" si="225"/>
        <v>16.962517514267049</v>
      </c>
      <c r="I271" s="22">
        <f t="shared" si="181"/>
        <v>79.161880260000032</v>
      </c>
      <c r="J271" s="13">
        <f t="shared" ref="J271:J277" si="228">((I271/I270)-1)*100</f>
        <v>12.988789148231717</v>
      </c>
      <c r="K271" s="13">
        <f t="shared" si="226"/>
        <v>26.646884519876714</v>
      </c>
      <c r="L271" s="16"/>
    </row>
    <row r="272" spans="1:12" s="10" customFormat="1" ht="12" customHeight="1" x14ac:dyDescent="0.2">
      <c r="A272" s="76"/>
      <c r="B272" s="47" t="s">
        <v>10</v>
      </c>
      <c r="C272" s="48">
        <v>388.56045849999998</v>
      </c>
      <c r="D272" s="43">
        <f t="shared" si="224"/>
        <v>-19.365081623540103</v>
      </c>
      <c r="E272" s="44">
        <f t="shared" si="223"/>
        <v>-8.8147120475534635E-2</v>
      </c>
      <c r="F272" s="48">
        <v>328.94415448000001</v>
      </c>
      <c r="G272" s="43">
        <f t="shared" si="227"/>
        <v>-18.318231886025803</v>
      </c>
      <c r="H272" s="44">
        <f t="shared" si="225"/>
        <v>1.366853493501119</v>
      </c>
      <c r="I272" s="48">
        <f t="shared" si="181"/>
        <v>59.616304019999973</v>
      </c>
      <c r="J272" s="43">
        <f t="shared" si="228"/>
        <v>-24.690641727816953</v>
      </c>
      <c r="K272" s="43">
        <f t="shared" si="226"/>
        <v>-7.4204344354556699</v>
      </c>
      <c r="L272" s="16"/>
    </row>
    <row r="273" spans="1:12" s="10" customFormat="1" ht="12" customHeight="1" x14ac:dyDescent="0.2">
      <c r="A273" s="76"/>
      <c r="B273" s="17" t="s">
        <v>11</v>
      </c>
      <c r="C273" s="20">
        <v>331.51465119</v>
      </c>
      <c r="D273" s="8">
        <f t="shared" si="224"/>
        <v>-14.681320773148098</v>
      </c>
      <c r="E273" s="9">
        <f t="shared" ref="E273:E278" si="229">((C273/C261)-1)*100</f>
        <v>14.478995408719531</v>
      </c>
      <c r="F273" s="20">
        <v>264.44152113000001</v>
      </c>
      <c r="G273" s="8">
        <f t="shared" si="227"/>
        <v>-19.608992125720171</v>
      </c>
      <c r="H273" s="9">
        <f t="shared" si="225"/>
        <v>14.48781499857259</v>
      </c>
      <c r="I273" s="20">
        <f t="shared" si="181"/>
        <v>67.073130059999983</v>
      </c>
      <c r="J273" s="8">
        <f t="shared" si="228"/>
        <v>12.508031422911436</v>
      </c>
      <c r="K273" s="8">
        <f t="shared" si="226"/>
        <v>14.44423666096224</v>
      </c>
      <c r="L273" s="16"/>
    </row>
    <row r="274" spans="1:12" s="10" customFormat="1" ht="12" customHeight="1" x14ac:dyDescent="0.2">
      <c r="A274" s="76"/>
      <c r="B274" s="18" t="s">
        <v>12</v>
      </c>
      <c r="C274" s="22">
        <v>474.01385146000001</v>
      </c>
      <c r="D274" s="13">
        <f t="shared" ref="D274:D279" si="230">((C274/C273)-1)*100</f>
        <v>42.984284332076129</v>
      </c>
      <c r="E274" s="14">
        <f t="shared" si="229"/>
        <v>14.626033452587883</v>
      </c>
      <c r="F274" s="22">
        <v>399.48424534999998</v>
      </c>
      <c r="G274" s="13">
        <f t="shared" si="227"/>
        <v>51.067140909998265</v>
      </c>
      <c r="H274" s="14">
        <f t="shared" si="225"/>
        <v>18.518068670401377</v>
      </c>
      <c r="I274" s="22">
        <f t="shared" si="181"/>
        <v>74.529606110000032</v>
      </c>
      <c r="J274" s="13">
        <f t="shared" si="228"/>
        <v>11.116934670157619</v>
      </c>
      <c r="K274" s="13">
        <f t="shared" si="226"/>
        <v>-2.5305746741335122</v>
      </c>
      <c r="L274" s="16"/>
    </row>
    <row r="275" spans="1:12" s="10" customFormat="1" ht="12" customHeight="1" x14ac:dyDescent="0.2">
      <c r="A275" s="76"/>
      <c r="B275" s="47" t="s">
        <v>26</v>
      </c>
      <c r="C275" s="48">
        <v>527.58511610999994</v>
      </c>
      <c r="D275" s="43">
        <f t="shared" si="230"/>
        <v>11.30162430591346</v>
      </c>
      <c r="E275" s="44">
        <f t="shared" si="229"/>
        <v>31.714914199443189</v>
      </c>
      <c r="F275" s="48">
        <v>462.63935784</v>
      </c>
      <c r="G275" s="43">
        <f t="shared" si="227"/>
        <v>15.809162244850983</v>
      </c>
      <c r="H275" s="44">
        <f t="shared" ref="H275:H280" si="231">((F275/F263)-1)*100</f>
        <v>46.384335032665966</v>
      </c>
      <c r="I275" s="48">
        <f t="shared" si="181"/>
        <v>64.945758269999942</v>
      </c>
      <c r="J275" s="43">
        <f t="shared" si="228"/>
        <v>-12.859115109041442</v>
      </c>
      <c r="K275" s="43">
        <f t="shared" ref="K275:K280" si="232">((I275/I263)-1)*100</f>
        <v>-23.147001231177931</v>
      </c>
      <c r="L275" s="16"/>
    </row>
    <row r="276" spans="1:12" s="10" customFormat="1" ht="12" customHeight="1" x14ac:dyDescent="0.2">
      <c r="A276" s="76"/>
      <c r="B276" s="17" t="s">
        <v>27</v>
      </c>
      <c r="C276" s="20">
        <v>475.30839752000003</v>
      </c>
      <c r="D276" s="8">
        <f t="shared" si="230"/>
        <v>-9.9086795653841708</v>
      </c>
      <c r="E276" s="9">
        <f t="shared" si="229"/>
        <v>13.667219339191661</v>
      </c>
      <c r="F276" s="20">
        <v>407.28549558999998</v>
      </c>
      <c r="G276" s="8">
        <f t="shared" si="227"/>
        <v>-11.96479748468432</v>
      </c>
      <c r="H276" s="9">
        <f t="shared" si="231"/>
        <v>21.481252878499824</v>
      </c>
      <c r="I276" s="20">
        <f t="shared" si="181"/>
        <v>68.022901930000046</v>
      </c>
      <c r="J276" s="8">
        <f t="shared" si="228"/>
        <v>4.7380209916211058</v>
      </c>
      <c r="K276" s="8">
        <f t="shared" si="232"/>
        <v>-17.937636744106065</v>
      </c>
      <c r="L276" s="16"/>
    </row>
    <row r="277" spans="1:12" s="10" customFormat="1" ht="12" customHeight="1" x14ac:dyDescent="0.2">
      <c r="A277" s="77"/>
      <c r="B277" s="18" t="s">
        <v>15</v>
      </c>
      <c r="C277" s="22">
        <v>377.30316441000002</v>
      </c>
      <c r="D277" s="13">
        <f t="shared" si="230"/>
        <v>-20.619293414835184</v>
      </c>
      <c r="E277" s="14">
        <f t="shared" si="229"/>
        <v>6.718301708048946</v>
      </c>
      <c r="F277" s="22">
        <v>326.53625692000003</v>
      </c>
      <c r="G277" s="13">
        <f t="shared" si="227"/>
        <v>-19.826200428037676</v>
      </c>
      <c r="H277" s="14">
        <f t="shared" si="231"/>
        <v>11.547336003159959</v>
      </c>
      <c r="I277" s="22">
        <f t="shared" si="181"/>
        <v>50.766907489999994</v>
      </c>
      <c r="J277" s="13">
        <f t="shared" si="228"/>
        <v>-25.367918672093094</v>
      </c>
      <c r="K277" s="13">
        <f t="shared" si="232"/>
        <v>-16.525435226937468</v>
      </c>
      <c r="L277" s="16"/>
    </row>
    <row r="278" spans="1:12" s="10" customFormat="1" ht="12" customHeight="1" x14ac:dyDescent="0.2">
      <c r="A278" s="75">
        <v>2012</v>
      </c>
      <c r="B278" s="47" t="s">
        <v>4</v>
      </c>
      <c r="C278" s="48">
        <v>440.51865931999998</v>
      </c>
      <c r="D278" s="43">
        <f t="shared" si="230"/>
        <v>16.754562609845024</v>
      </c>
      <c r="E278" s="44">
        <f t="shared" si="229"/>
        <v>15.365353256986625</v>
      </c>
      <c r="F278" s="48">
        <v>363.39934784000002</v>
      </c>
      <c r="G278" s="43">
        <f t="shared" ref="G278:G283" si="233">((F278/F277)-1)*100</f>
        <v>11.289126441181473</v>
      </c>
      <c r="H278" s="44">
        <f t="shared" si="231"/>
        <v>22.110419833266981</v>
      </c>
      <c r="I278" s="48">
        <f t="shared" si="181"/>
        <v>77.119311479999965</v>
      </c>
      <c r="J278" s="43">
        <f t="shared" ref="J278:J283" si="234">((I278/I277)-1)*100</f>
        <v>51.908625703054369</v>
      </c>
      <c r="K278" s="43">
        <f t="shared" si="232"/>
        <v>-8.4611351038573197</v>
      </c>
      <c r="L278" s="16"/>
    </row>
    <row r="279" spans="1:12" s="10" customFormat="1" ht="12" customHeight="1" x14ac:dyDescent="0.2">
      <c r="A279" s="76"/>
      <c r="B279" s="17" t="s">
        <v>5</v>
      </c>
      <c r="C279" s="20">
        <v>472.03160518999999</v>
      </c>
      <c r="D279" s="8">
        <f t="shared" si="230"/>
        <v>7.1536006939284968</v>
      </c>
      <c r="E279" s="9">
        <f t="shared" ref="E279:E284" si="235">((C279/C267)-1)*100</f>
        <v>16.862854105674806</v>
      </c>
      <c r="F279" s="20">
        <v>405.45124994000003</v>
      </c>
      <c r="G279" s="8">
        <f t="shared" si="233"/>
        <v>11.571815510938933</v>
      </c>
      <c r="H279" s="9">
        <f t="shared" si="231"/>
        <v>21.955168024885662</v>
      </c>
      <c r="I279" s="20">
        <f t="shared" si="181"/>
        <v>66.580355249999968</v>
      </c>
      <c r="J279" s="8">
        <f t="shared" si="234"/>
        <v>-13.665781018718192</v>
      </c>
      <c r="K279" s="8">
        <f t="shared" si="232"/>
        <v>-6.828530367508634</v>
      </c>
      <c r="L279" s="16"/>
    </row>
    <row r="280" spans="1:12" s="10" customFormat="1" ht="12" customHeight="1" x14ac:dyDescent="0.2">
      <c r="A280" s="76"/>
      <c r="B280" s="18" t="s">
        <v>6</v>
      </c>
      <c r="C280" s="22">
        <v>432.17168314999998</v>
      </c>
      <c r="D280" s="13">
        <f t="shared" ref="D280:D285" si="236">((C280/C279)-1)*100</f>
        <v>-8.4443333034778014</v>
      </c>
      <c r="E280" s="14">
        <f t="shared" si="235"/>
        <v>-20.970622339052948</v>
      </c>
      <c r="F280" s="22">
        <v>361.77891253000001</v>
      </c>
      <c r="G280" s="13">
        <f t="shared" si="233"/>
        <v>-10.771291842474962</v>
      </c>
      <c r="H280" s="14">
        <f t="shared" si="231"/>
        <v>-23.159033721111921</v>
      </c>
      <c r="I280" s="22">
        <f t="shared" si="181"/>
        <v>70.392770619999965</v>
      </c>
      <c r="J280" s="13">
        <f t="shared" si="234"/>
        <v>5.7260363896901811</v>
      </c>
      <c r="K280" s="13">
        <f t="shared" si="232"/>
        <v>-7.4196610832771404</v>
      </c>
      <c r="L280" s="16"/>
    </row>
    <row r="281" spans="1:12" s="10" customFormat="1" ht="12" customHeight="1" x14ac:dyDescent="0.2">
      <c r="A281" s="76"/>
      <c r="B281" s="47" t="s">
        <v>7</v>
      </c>
      <c r="C281" s="48">
        <v>345.27688434999999</v>
      </c>
      <c r="D281" s="43">
        <f t="shared" si="236"/>
        <v>-20.106546122282655</v>
      </c>
      <c r="E281" s="44">
        <f t="shared" si="235"/>
        <v>-24.340151700893344</v>
      </c>
      <c r="F281" s="48">
        <v>287.28594915000002</v>
      </c>
      <c r="G281" s="43">
        <f t="shared" si="233"/>
        <v>-20.590742246156424</v>
      </c>
      <c r="H281" s="44">
        <f t="shared" ref="H281:H286" si="237">((F281/F269)-1)*100</f>
        <v>-24.135162435297442</v>
      </c>
      <c r="I281" s="48">
        <f t="shared" si="181"/>
        <v>57.990935199999967</v>
      </c>
      <c r="J281" s="43">
        <f t="shared" si="234"/>
        <v>-17.618052693150275</v>
      </c>
      <c r="K281" s="43">
        <f t="shared" ref="K281:K286" si="238">((I281/I269)-1)*100</f>
        <v>-25.339542864220444</v>
      </c>
      <c r="L281" s="16"/>
    </row>
    <row r="282" spans="1:12" s="10" customFormat="1" ht="12" customHeight="1" x14ac:dyDescent="0.2">
      <c r="A282" s="76"/>
      <c r="B282" s="17" t="s">
        <v>8</v>
      </c>
      <c r="C282" s="20">
        <v>386.58450620999997</v>
      </c>
      <c r="D282" s="8">
        <f t="shared" si="236"/>
        <v>11.96362216305431</v>
      </c>
      <c r="E282" s="9">
        <f t="shared" si="235"/>
        <v>-25.124105985392507</v>
      </c>
      <c r="F282" s="20">
        <v>311.98612708000002</v>
      </c>
      <c r="G282" s="8">
        <f t="shared" si="233"/>
        <v>8.597767486743102</v>
      </c>
      <c r="H282" s="9">
        <f t="shared" si="237"/>
        <v>-30.085362960512274</v>
      </c>
      <c r="I282" s="20">
        <f t="shared" si="181"/>
        <v>74.598379129999955</v>
      </c>
      <c r="J282" s="8">
        <f t="shared" si="234"/>
        <v>28.63799984036126</v>
      </c>
      <c r="K282" s="8">
        <f t="shared" si="238"/>
        <v>6.4752441785850268</v>
      </c>
      <c r="L282" s="16"/>
    </row>
    <row r="283" spans="1:12" s="10" customFormat="1" ht="12" customHeight="1" x14ac:dyDescent="0.2">
      <c r="A283" s="76"/>
      <c r="B283" s="18" t="s">
        <v>9</v>
      </c>
      <c r="C283" s="22">
        <v>384.01671234999998</v>
      </c>
      <c r="D283" s="13">
        <f t="shared" si="236"/>
        <v>-0.66422575627103075</v>
      </c>
      <c r="E283" s="14">
        <f t="shared" si="235"/>
        <v>-20.308009788034752</v>
      </c>
      <c r="F283" s="22">
        <v>314.94863015999999</v>
      </c>
      <c r="G283" s="13">
        <f t="shared" si="233"/>
        <v>0.9495624397556357</v>
      </c>
      <c r="H283" s="14">
        <f t="shared" si="237"/>
        <v>-21.793530524321657</v>
      </c>
      <c r="I283" s="22">
        <f t="shared" si="181"/>
        <v>69.068082189999984</v>
      </c>
      <c r="J283" s="13">
        <f t="shared" si="234"/>
        <v>-7.4134277507055701</v>
      </c>
      <c r="K283" s="13">
        <f t="shared" si="238"/>
        <v>-12.750831633670002</v>
      </c>
      <c r="L283" s="16"/>
    </row>
    <row r="284" spans="1:12" s="10" customFormat="1" ht="12" customHeight="1" x14ac:dyDescent="0.2">
      <c r="A284" s="76"/>
      <c r="B284" s="47" t="s">
        <v>10</v>
      </c>
      <c r="C284" s="48">
        <v>330.38425797000002</v>
      </c>
      <c r="D284" s="43">
        <f t="shared" si="236"/>
        <v>-13.966177162393478</v>
      </c>
      <c r="E284" s="44">
        <f t="shared" si="235"/>
        <v>-14.972239006146825</v>
      </c>
      <c r="F284" s="48">
        <v>268.45051382999998</v>
      </c>
      <c r="G284" s="43">
        <f t="shared" ref="G284:G289" si="239">((F284/F283)-1)*100</f>
        <v>-14.763714421103558</v>
      </c>
      <c r="H284" s="44">
        <f t="shared" si="237"/>
        <v>-18.390246437310708</v>
      </c>
      <c r="I284" s="48">
        <f t="shared" si="181"/>
        <v>61.933744140000044</v>
      </c>
      <c r="J284" s="43">
        <f t="shared" ref="J284:J289" si="240">((I284/I283)-1)*100</f>
        <v>-10.32942833185092</v>
      </c>
      <c r="K284" s="43">
        <f t="shared" si="238"/>
        <v>3.8872589606068431</v>
      </c>
      <c r="L284" s="16"/>
    </row>
    <row r="285" spans="1:12" s="10" customFormat="1" ht="12" customHeight="1" x14ac:dyDescent="0.2">
      <c r="A285" s="76"/>
      <c r="B285" s="17" t="s">
        <v>11</v>
      </c>
      <c r="C285" s="20">
        <v>215.56488499</v>
      </c>
      <c r="D285" s="8">
        <f t="shared" si="236"/>
        <v>-34.753282037555799</v>
      </c>
      <c r="E285" s="9">
        <f t="shared" ref="E285:E290" si="241">((C285/C273)-1)*100</f>
        <v>-34.975759226262994</v>
      </c>
      <c r="F285" s="20">
        <v>166.83385100999999</v>
      </c>
      <c r="G285" s="8">
        <f t="shared" si="239"/>
        <v>-37.853033458654565</v>
      </c>
      <c r="H285" s="9">
        <f t="shared" si="237"/>
        <v>-36.910871523846623</v>
      </c>
      <c r="I285" s="20">
        <f t="shared" si="181"/>
        <v>48.731033980000007</v>
      </c>
      <c r="J285" s="8">
        <f t="shared" si="240"/>
        <v>-21.317474574370255</v>
      </c>
      <c r="K285" s="8">
        <f t="shared" si="238"/>
        <v>-27.346414374269003</v>
      </c>
      <c r="L285" s="16"/>
    </row>
    <row r="286" spans="1:12" s="10" customFormat="1" ht="12" customHeight="1" x14ac:dyDescent="0.2">
      <c r="A286" s="76"/>
      <c r="B286" s="18" t="s">
        <v>12</v>
      </c>
      <c r="C286" s="22">
        <v>352.68204694999997</v>
      </c>
      <c r="D286" s="13">
        <f t="shared" ref="D286:D292" si="242">((C286/C285)-1)*100</f>
        <v>63.608301494169986</v>
      </c>
      <c r="E286" s="14">
        <f t="shared" si="241"/>
        <v>-25.596679113128971</v>
      </c>
      <c r="F286" s="22">
        <v>293.24283478000001</v>
      </c>
      <c r="G286" s="13">
        <f t="shared" si="239"/>
        <v>75.76938553221018</v>
      </c>
      <c r="H286" s="14">
        <f t="shared" si="237"/>
        <v>-26.594643420022411</v>
      </c>
      <c r="I286" s="22">
        <f t="shared" si="181"/>
        <v>59.439212169999962</v>
      </c>
      <c r="J286" s="13">
        <f t="shared" si="240"/>
        <v>21.974042648868817</v>
      </c>
      <c r="K286" s="13">
        <f t="shared" si="238"/>
        <v>-20.247516024340438</v>
      </c>
      <c r="L286" s="16"/>
    </row>
    <row r="287" spans="1:12" s="10" customFormat="1" ht="12" customHeight="1" x14ac:dyDescent="0.2">
      <c r="A287" s="76"/>
      <c r="B287" s="47" t="s">
        <v>13</v>
      </c>
      <c r="C287" s="48">
        <v>342.41891064999999</v>
      </c>
      <c r="D287" s="43">
        <f t="shared" si="242"/>
        <v>-2.9100251597028448</v>
      </c>
      <c r="E287" s="44">
        <f t="shared" si="241"/>
        <v>-35.096935035861279</v>
      </c>
      <c r="F287" s="48">
        <v>272.19230199999998</v>
      </c>
      <c r="G287" s="43">
        <f t="shared" si="239"/>
        <v>-7.1785326982644948</v>
      </c>
      <c r="H287" s="44">
        <f t="shared" ref="H287:H292" si="243">((F287/F275)-1)*100</f>
        <v>-41.165338100323176</v>
      </c>
      <c r="I287" s="48">
        <f t="shared" ref="I287:I350" si="244">C287-F287</f>
        <v>70.226608650000003</v>
      </c>
      <c r="J287" s="43">
        <f t="shared" si="240"/>
        <v>18.14861954957847</v>
      </c>
      <c r="K287" s="43">
        <f t="shared" ref="K287:K292" si="245">((I287/I275)-1)*100</f>
        <v>8.1311705655139335</v>
      </c>
      <c r="L287" s="16"/>
    </row>
    <row r="288" spans="1:12" s="10" customFormat="1" ht="12" customHeight="1" x14ac:dyDescent="0.2">
      <c r="A288" s="76"/>
      <c r="B288" s="17" t="s">
        <v>14</v>
      </c>
      <c r="C288" s="20">
        <v>347.08030306000001</v>
      </c>
      <c r="D288" s="8">
        <f t="shared" si="242"/>
        <v>1.3613127853106866</v>
      </c>
      <c r="E288" s="9">
        <f t="shared" si="241"/>
        <v>-26.977872709392734</v>
      </c>
      <c r="F288" s="20">
        <v>280.86039449999998</v>
      </c>
      <c r="G288" s="8">
        <f t="shared" si="239"/>
        <v>3.1845472617370252</v>
      </c>
      <c r="H288" s="9">
        <f t="shared" si="243"/>
        <v>-31.0409043432442</v>
      </c>
      <c r="I288" s="20">
        <f t="shared" si="244"/>
        <v>66.219908560000022</v>
      </c>
      <c r="J288" s="8">
        <f t="shared" si="240"/>
        <v>-5.7053874122967247</v>
      </c>
      <c r="K288" s="8">
        <f t="shared" si="245"/>
        <v>-2.6505681452041241</v>
      </c>
      <c r="L288" s="16"/>
    </row>
    <row r="289" spans="1:12" s="10" customFormat="1" ht="12" customHeight="1" x14ac:dyDescent="0.2">
      <c r="A289" s="77"/>
      <c r="B289" s="18" t="s">
        <v>15</v>
      </c>
      <c r="C289" s="22">
        <v>276.49283661999999</v>
      </c>
      <c r="D289" s="13">
        <f t="shared" si="242"/>
        <v>-20.33750282504435</v>
      </c>
      <c r="E289" s="14">
        <f t="shared" si="241"/>
        <v>-26.718654201493397</v>
      </c>
      <c r="F289" s="22">
        <v>219.20428598999999</v>
      </c>
      <c r="G289" s="13">
        <f t="shared" si="239"/>
        <v>-21.952582036268552</v>
      </c>
      <c r="H289" s="14">
        <f t="shared" si="243"/>
        <v>-32.869847882250916</v>
      </c>
      <c r="I289" s="22">
        <f t="shared" si="244"/>
        <v>57.288550630000003</v>
      </c>
      <c r="J289" s="13">
        <f t="shared" si="240"/>
        <v>-13.487421115822841</v>
      </c>
      <c r="K289" s="13">
        <f t="shared" si="245"/>
        <v>12.846248594686681</v>
      </c>
      <c r="L289" s="16"/>
    </row>
    <row r="290" spans="1:12" s="10" customFormat="1" ht="12" customHeight="1" x14ac:dyDescent="0.2">
      <c r="A290" s="75">
        <v>2013</v>
      </c>
      <c r="B290" s="47" t="s">
        <v>4</v>
      </c>
      <c r="C290" s="48">
        <v>324.99445909999997</v>
      </c>
      <c r="D290" s="43">
        <f t="shared" si="242"/>
        <v>17.541728412536983</v>
      </c>
      <c r="E290" s="44">
        <f t="shared" si="241"/>
        <v>-26.224587262280153</v>
      </c>
      <c r="F290" s="48">
        <v>258.85757461999998</v>
      </c>
      <c r="G290" s="43">
        <f t="shared" ref="G290:G295" si="246">((F290/F289)-1)*100</f>
        <v>18.089650232390508</v>
      </c>
      <c r="H290" s="44">
        <f t="shared" si="243"/>
        <v>-28.767738258580589</v>
      </c>
      <c r="I290" s="48">
        <f t="shared" si="244"/>
        <v>66.136884479999992</v>
      </c>
      <c r="J290" s="43">
        <f t="shared" ref="J290:J295" si="247">((I290/I289)-1)*100</f>
        <v>15.445204587470274</v>
      </c>
      <c r="K290" s="43">
        <f t="shared" si="245"/>
        <v>-14.240826051524259</v>
      </c>
      <c r="L290" s="16"/>
    </row>
    <row r="291" spans="1:12" s="10" customFormat="1" ht="12" customHeight="1" x14ac:dyDescent="0.2">
      <c r="A291" s="76"/>
      <c r="B291" s="17" t="s">
        <v>5</v>
      </c>
      <c r="C291" s="20">
        <v>335.94141157000001</v>
      </c>
      <c r="D291" s="8">
        <f t="shared" si="242"/>
        <v>3.3683504944407971</v>
      </c>
      <c r="E291" s="9">
        <f t="shared" ref="E291:E296" si="248">((C291/C279)-1)*100</f>
        <v>-28.830737629363099</v>
      </c>
      <c r="F291" s="20">
        <v>282.64682405999997</v>
      </c>
      <c r="G291" s="8">
        <f t="shared" si="246"/>
        <v>9.1900920708703815</v>
      </c>
      <c r="H291" s="9">
        <f t="shared" si="243"/>
        <v>-30.288333282527326</v>
      </c>
      <c r="I291" s="20">
        <f t="shared" si="244"/>
        <v>53.294587510000042</v>
      </c>
      <c r="J291" s="8">
        <f t="shared" si="247"/>
        <v>-19.417753150866226</v>
      </c>
      <c r="K291" s="8">
        <f t="shared" si="245"/>
        <v>-19.954486109474356</v>
      </c>
      <c r="L291" s="16"/>
    </row>
    <row r="292" spans="1:12" s="10" customFormat="1" ht="12" customHeight="1" x14ac:dyDescent="0.2">
      <c r="A292" s="76"/>
      <c r="B292" s="18" t="s">
        <v>6</v>
      </c>
      <c r="C292" s="22">
        <v>337.02361008999998</v>
      </c>
      <c r="D292" s="13">
        <f t="shared" si="242"/>
        <v>0.32213906435123452</v>
      </c>
      <c r="E292" s="14">
        <f t="shared" si="248"/>
        <v>-22.016267323783822</v>
      </c>
      <c r="F292" s="22">
        <v>270.66239146999999</v>
      </c>
      <c r="G292" s="13">
        <f t="shared" si="246"/>
        <v>-4.2400733246717559</v>
      </c>
      <c r="H292" s="14">
        <f t="shared" si="243"/>
        <v>-25.185691565824563</v>
      </c>
      <c r="I292" s="22">
        <f t="shared" si="244"/>
        <v>66.361218619999988</v>
      </c>
      <c r="J292" s="13">
        <f t="shared" si="247"/>
        <v>24.517745085367547</v>
      </c>
      <c r="K292" s="13">
        <f t="shared" si="245"/>
        <v>-5.727224492644889</v>
      </c>
      <c r="L292" s="16"/>
    </row>
    <row r="293" spans="1:12" s="10" customFormat="1" ht="12" customHeight="1" x14ac:dyDescent="0.2">
      <c r="A293" s="76"/>
      <c r="B293" s="47" t="s">
        <v>7</v>
      </c>
      <c r="C293" s="48">
        <v>321.27519832000002</v>
      </c>
      <c r="D293" s="43">
        <f t="shared" ref="D293:D298" si="249">((C293/C292)-1)*100</f>
        <v>-4.6727918455904183</v>
      </c>
      <c r="E293" s="44">
        <f t="shared" si="248"/>
        <v>-6.9514314794586589</v>
      </c>
      <c r="F293" s="48">
        <v>254.69331127999999</v>
      </c>
      <c r="G293" s="43">
        <f t="shared" si="246"/>
        <v>-5.8999996649959368</v>
      </c>
      <c r="H293" s="44">
        <f t="shared" ref="H293:H298" si="250">((F293/F281)-1)*100</f>
        <v>-11.345016338749836</v>
      </c>
      <c r="I293" s="48">
        <f t="shared" si="244"/>
        <v>66.581887040000026</v>
      </c>
      <c r="J293" s="43">
        <f t="shared" si="247"/>
        <v>0.33252617204582169</v>
      </c>
      <c r="K293" s="43">
        <f t="shared" ref="K293:K298" si="251">((I293/I281)-1)*100</f>
        <v>14.814301253069061</v>
      </c>
      <c r="L293" s="16"/>
    </row>
    <row r="294" spans="1:12" s="10" customFormat="1" ht="12" customHeight="1" x14ac:dyDescent="0.2">
      <c r="A294" s="76"/>
      <c r="B294" s="17" t="s">
        <v>8</v>
      </c>
      <c r="C294" s="20">
        <v>329.57146358</v>
      </c>
      <c r="D294" s="8">
        <f t="shared" si="249"/>
        <v>2.5822924718068796</v>
      </c>
      <c r="E294" s="9">
        <f t="shared" si="248"/>
        <v>-14.747886093249019</v>
      </c>
      <c r="F294" s="20">
        <v>263.67167273000001</v>
      </c>
      <c r="G294" s="8">
        <f t="shared" si="246"/>
        <v>3.5251657787469526</v>
      </c>
      <c r="H294" s="9">
        <f t="shared" si="250"/>
        <v>-15.486090616334081</v>
      </c>
      <c r="I294" s="20">
        <f t="shared" si="244"/>
        <v>65.899790849999988</v>
      </c>
      <c r="J294" s="8">
        <f t="shared" si="247"/>
        <v>-1.0244470686002871</v>
      </c>
      <c r="K294" s="8">
        <f t="shared" si="251"/>
        <v>-11.660559359930922</v>
      </c>
      <c r="L294" s="16"/>
    </row>
    <row r="295" spans="1:12" s="10" customFormat="1" ht="12" customHeight="1" x14ac:dyDescent="0.2">
      <c r="A295" s="76"/>
      <c r="B295" s="18" t="s">
        <v>9</v>
      </c>
      <c r="C295" s="22">
        <v>350.39410282</v>
      </c>
      <c r="D295" s="13">
        <f t="shared" si="249"/>
        <v>6.3180953271294138</v>
      </c>
      <c r="E295" s="14">
        <f t="shared" si="248"/>
        <v>-8.7555068435031238</v>
      </c>
      <c r="F295" s="22">
        <v>294.26382252000002</v>
      </c>
      <c r="G295" s="13">
        <f t="shared" si="246"/>
        <v>11.602364968999312</v>
      </c>
      <c r="H295" s="14">
        <f t="shared" si="250"/>
        <v>-6.567676649202026</v>
      </c>
      <c r="I295" s="22">
        <f t="shared" si="244"/>
        <v>56.130280299999981</v>
      </c>
      <c r="J295" s="13">
        <f t="shared" si="247"/>
        <v>-14.824797505408183</v>
      </c>
      <c r="K295" s="13">
        <f t="shared" si="251"/>
        <v>-18.731954731867738</v>
      </c>
      <c r="L295" s="16"/>
    </row>
    <row r="296" spans="1:12" s="10" customFormat="1" ht="12" customHeight="1" x14ac:dyDescent="0.2">
      <c r="A296" s="76"/>
      <c r="B296" s="17" t="s">
        <v>10</v>
      </c>
      <c r="C296" s="20">
        <v>297.34613043000002</v>
      </c>
      <c r="D296" s="8">
        <f t="shared" si="249"/>
        <v>-15.139516322639457</v>
      </c>
      <c r="E296" s="9">
        <f t="shared" si="248"/>
        <v>-9.9999097242096759</v>
      </c>
      <c r="F296" s="20">
        <v>241.09891655999999</v>
      </c>
      <c r="G296" s="8">
        <f t="shared" ref="G296:G301" si="252">((F296/F295)-1)*100</f>
        <v>-18.067088745299841</v>
      </c>
      <c r="H296" s="9">
        <f t="shared" si="250"/>
        <v>-10.188692463192961</v>
      </c>
      <c r="I296" s="20">
        <f t="shared" si="244"/>
        <v>56.247213870000024</v>
      </c>
      <c r="J296" s="8">
        <f t="shared" ref="J296:J301" si="253">((I296/I295)-1)*100</f>
        <v>0.20832529140255573</v>
      </c>
      <c r="K296" s="8">
        <f t="shared" si="251"/>
        <v>-9.181634905110414</v>
      </c>
      <c r="L296" s="16"/>
    </row>
    <row r="297" spans="1:12" s="10" customFormat="1" ht="12" customHeight="1" x14ac:dyDescent="0.2">
      <c r="A297" s="76"/>
      <c r="B297" s="17" t="s">
        <v>11</v>
      </c>
      <c r="C297" s="20">
        <v>220.82861758000001</v>
      </c>
      <c r="D297" s="8">
        <f t="shared" si="249"/>
        <v>-25.733481965729975</v>
      </c>
      <c r="E297" s="9">
        <f t="shared" ref="E297:E302" si="254">((C297/C285)-1)*100</f>
        <v>2.4418321148382827</v>
      </c>
      <c r="F297" s="20">
        <v>166.44461820000001</v>
      </c>
      <c r="G297" s="8">
        <f t="shared" si="252"/>
        <v>-30.964178282162248</v>
      </c>
      <c r="H297" s="9">
        <f t="shared" si="250"/>
        <v>-0.23330565568293604</v>
      </c>
      <c r="I297" s="20">
        <f t="shared" si="244"/>
        <v>54.383999380000006</v>
      </c>
      <c r="J297" s="8">
        <f t="shared" si="253"/>
        <v>-3.3125453899037982</v>
      </c>
      <c r="K297" s="8">
        <f t="shared" si="251"/>
        <v>11.600339533776506</v>
      </c>
      <c r="L297" s="16"/>
    </row>
    <row r="298" spans="1:12" s="10" customFormat="1" ht="12" customHeight="1" x14ac:dyDescent="0.2">
      <c r="A298" s="76"/>
      <c r="B298" s="18" t="s">
        <v>12</v>
      </c>
      <c r="C298" s="22">
        <v>373.32205226999997</v>
      </c>
      <c r="D298" s="13">
        <f t="shared" si="249"/>
        <v>69.05510543023523</v>
      </c>
      <c r="E298" s="14">
        <f t="shared" si="254"/>
        <v>5.8522982665250689</v>
      </c>
      <c r="F298" s="22">
        <v>302.01935428000002</v>
      </c>
      <c r="G298" s="13">
        <f t="shared" si="252"/>
        <v>81.453361211771508</v>
      </c>
      <c r="H298" s="14">
        <f t="shared" si="250"/>
        <v>2.9929186527556384</v>
      </c>
      <c r="I298" s="22">
        <f t="shared" si="244"/>
        <v>71.302697989999956</v>
      </c>
      <c r="J298" s="13">
        <f t="shared" si="253"/>
        <v>31.109699181524132</v>
      </c>
      <c r="K298" s="13">
        <f t="shared" si="251"/>
        <v>19.959022650013701</v>
      </c>
      <c r="L298" s="16"/>
    </row>
    <row r="299" spans="1:12" s="10" customFormat="1" ht="12" customHeight="1" x14ac:dyDescent="0.2">
      <c r="A299" s="76"/>
      <c r="B299" s="17" t="s">
        <v>13</v>
      </c>
      <c r="C299" s="20">
        <v>390.33929812999997</v>
      </c>
      <c r="D299" s="8">
        <f t="shared" ref="D299:D304" si="255">((C299/C298)-1)*100</f>
        <v>4.5583285949827967</v>
      </c>
      <c r="E299" s="9">
        <f t="shared" si="254"/>
        <v>13.994667347382972</v>
      </c>
      <c r="F299" s="20">
        <v>314.18207609000001</v>
      </c>
      <c r="G299" s="8">
        <f t="shared" si="252"/>
        <v>4.0271332408465588</v>
      </c>
      <c r="H299" s="9">
        <f t="shared" ref="H299:H304" si="256">((F299/F287)-1)*100</f>
        <v>15.426510515348824</v>
      </c>
      <c r="I299" s="20">
        <f t="shared" si="244"/>
        <v>76.157222039999965</v>
      </c>
      <c r="J299" s="8">
        <f t="shared" si="253"/>
        <v>6.8083315033616865</v>
      </c>
      <c r="K299" s="8">
        <f t="shared" ref="K299:K304" si="257">((I299/I287)-1)*100</f>
        <v>8.4449662371670833</v>
      </c>
      <c r="L299" s="16"/>
    </row>
    <row r="300" spans="1:12" s="10" customFormat="1" ht="12" customHeight="1" x14ac:dyDescent="0.2">
      <c r="A300" s="76"/>
      <c r="B300" s="17" t="s">
        <v>14</v>
      </c>
      <c r="C300" s="20">
        <v>339.60652633000001</v>
      </c>
      <c r="D300" s="8">
        <f t="shared" si="255"/>
        <v>-12.997095614775567</v>
      </c>
      <c r="E300" s="9">
        <f t="shared" si="254"/>
        <v>-2.1533278218637486</v>
      </c>
      <c r="F300" s="20">
        <v>277.99444996</v>
      </c>
      <c r="G300" s="8">
        <f t="shared" si="252"/>
        <v>-11.51804284329504</v>
      </c>
      <c r="H300" s="9">
        <f t="shared" si="256"/>
        <v>-1.0204160487284342</v>
      </c>
      <c r="I300" s="20">
        <f t="shared" si="244"/>
        <v>61.612076370000011</v>
      </c>
      <c r="J300" s="8">
        <f t="shared" si="253"/>
        <v>-19.098839585246985</v>
      </c>
      <c r="K300" s="8">
        <f t="shared" si="257"/>
        <v>-6.9583789681995416</v>
      </c>
      <c r="L300" s="16"/>
    </row>
    <row r="301" spans="1:12" s="10" customFormat="1" ht="12" customHeight="1" x14ac:dyDescent="0.2">
      <c r="A301" s="77"/>
      <c r="B301" s="18" t="s">
        <v>15</v>
      </c>
      <c r="C301" s="22">
        <v>297.99975918000001</v>
      </c>
      <c r="D301" s="13">
        <f t="shared" si="255"/>
        <v>-12.251462773589383</v>
      </c>
      <c r="E301" s="14">
        <f t="shared" si="254"/>
        <v>7.778473693174992</v>
      </c>
      <c r="F301" s="22">
        <v>237.81509224000001</v>
      </c>
      <c r="G301" s="13">
        <f t="shared" si="252"/>
        <v>-14.453294922176074</v>
      </c>
      <c r="H301" s="14">
        <f t="shared" si="256"/>
        <v>8.4901653112973605</v>
      </c>
      <c r="I301" s="22">
        <f t="shared" si="244"/>
        <v>60.18466694</v>
      </c>
      <c r="J301" s="13">
        <f t="shared" si="253"/>
        <v>-2.3167689097636779</v>
      </c>
      <c r="K301" s="13">
        <f t="shared" si="257"/>
        <v>5.0553143309640669</v>
      </c>
      <c r="L301" s="16"/>
    </row>
    <row r="302" spans="1:12" s="10" customFormat="1" ht="12" customHeight="1" x14ac:dyDescent="0.2">
      <c r="A302" s="75">
        <v>2014</v>
      </c>
      <c r="B302" s="17" t="s">
        <v>4</v>
      </c>
      <c r="C302" s="20">
        <v>332.59427880999999</v>
      </c>
      <c r="D302" s="8">
        <f t="shared" si="255"/>
        <v>11.608908586098533</v>
      </c>
      <c r="E302" s="9">
        <f t="shared" si="254"/>
        <v>2.3384459326002194</v>
      </c>
      <c r="F302" s="20">
        <v>264.84414249000002</v>
      </c>
      <c r="G302" s="8">
        <f t="shared" ref="G302:G307" si="258">((F302/F301)-1)*100</f>
        <v>11.365573982463072</v>
      </c>
      <c r="H302" s="9">
        <f t="shared" si="256"/>
        <v>2.3126879245424004</v>
      </c>
      <c r="I302" s="20">
        <f t="shared" si="244"/>
        <v>67.750136319999967</v>
      </c>
      <c r="J302" s="8">
        <f t="shared" ref="J302:J307" si="259">((I302/I301)-1)*100</f>
        <v>12.570426596432327</v>
      </c>
      <c r="K302" s="8">
        <f t="shared" si="257"/>
        <v>2.4392619227290968</v>
      </c>
      <c r="L302" s="16"/>
    </row>
    <row r="303" spans="1:12" s="10" customFormat="1" ht="12" customHeight="1" x14ac:dyDescent="0.2">
      <c r="A303" s="76"/>
      <c r="B303" s="17" t="s">
        <v>5</v>
      </c>
      <c r="C303" s="20">
        <v>339.75444907000002</v>
      </c>
      <c r="D303" s="8">
        <f t="shared" si="255"/>
        <v>2.1528242414808441</v>
      </c>
      <c r="E303" s="9">
        <f t="shared" ref="E303:E308" si="260">((C303/C291)-1)*100</f>
        <v>1.1350305049264486</v>
      </c>
      <c r="F303" s="20">
        <v>281.07428446</v>
      </c>
      <c r="G303" s="8">
        <f t="shared" si="258"/>
        <v>6.1281861163354989</v>
      </c>
      <c r="H303" s="9">
        <f t="shared" si="256"/>
        <v>-0.55636202714457461</v>
      </c>
      <c r="I303" s="20">
        <f t="shared" si="244"/>
        <v>58.68016461000002</v>
      </c>
      <c r="J303" s="8">
        <f t="shared" si="259"/>
        <v>-13.387385181278921</v>
      </c>
      <c r="K303" s="8">
        <f t="shared" si="257"/>
        <v>10.105298401998963</v>
      </c>
      <c r="L303" s="16"/>
    </row>
    <row r="304" spans="1:12" s="10" customFormat="1" ht="12" customHeight="1" x14ac:dyDescent="0.2">
      <c r="A304" s="76"/>
      <c r="B304" s="18" t="s">
        <v>6</v>
      </c>
      <c r="C304" s="22">
        <v>369.18432317999998</v>
      </c>
      <c r="D304" s="13">
        <f t="shared" si="255"/>
        <v>8.6621011705829041</v>
      </c>
      <c r="E304" s="14">
        <f t="shared" si="260"/>
        <v>9.5425697568819245</v>
      </c>
      <c r="F304" s="22">
        <v>303.75120215999999</v>
      </c>
      <c r="G304" s="13">
        <f t="shared" si="258"/>
        <v>8.0679446515595998</v>
      </c>
      <c r="H304" s="14">
        <f t="shared" si="256"/>
        <v>12.225123154454787</v>
      </c>
      <c r="I304" s="22">
        <f t="shared" si="244"/>
        <v>65.433121019999987</v>
      </c>
      <c r="J304" s="13">
        <f t="shared" si="259"/>
        <v>11.508073392229633</v>
      </c>
      <c r="K304" s="13">
        <f t="shared" si="257"/>
        <v>-1.3985541846579186</v>
      </c>
      <c r="L304" s="16"/>
    </row>
    <row r="305" spans="1:12" s="10" customFormat="1" ht="12" customHeight="1" x14ac:dyDescent="0.2">
      <c r="A305" s="76"/>
      <c r="B305" s="17" t="s">
        <v>7</v>
      </c>
      <c r="C305" s="20">
        <v>342.87334027000003</v>
      </c>
      <c r="D305" s="8">
        <f t="shared" ref="D305:D311" si="261">((C305/C304)-1)*100</f>
        <v>-7.1267876933040153</v>
      </c>
      <c r="E305" s="9">
        <f t="shared" si="260"/>
        <v>6.7226297152535253</v>
      </c>
      <c r="F305" s="20">
        <v>280.35669572</v>
      </c>
      <c r="G305" s="8">
        <f t="shared" si="258"/>
        <v>-7.7018646423914428</v>
      </c>
      <c r="H305" s="9">
        <f t="shared" ref="H305:H310" si="262">((F305/F293)-1)*100</f>
        <v>10.076190972988176</v>
      </c>
      <c r="I305" s="20">
        <f t="shared" si="244"/>
        <v>62.516644550000024</v>
      </c>
      <c r="J305" s="8">
        <f t="shared" si="259"/>
        <v>-4.4571868566509742</v>
      </c>
      <c r="K305" s="8">
        <f t="shared" ref="K305:K310" si="263">((I305/I293)-1)*100</f>
        <v>-6.1056282282263226</v>
      </c>
      <c r="L305" s="16"/>
    </row>
    <row r="306" spans="1:12" s="10" customFormat="1" ht="12" customHeight="1" x14ac:dyDescent="0.2">
      <c r="A306" s="76"/>
      <c r="B306" s="17" t="s">
        <v>8</v>
      </c>
      <c r="C306" s="20">
        <v>390.62155265000001</v>
      </c>
      <c r="D306" s="8">
        <f t="shared" si="261"/>
        <v>13.925904050282846</v>
      </c>
      <c r="E306" s="9">
        <f t="shared" si="260"/>
        <v>18.524082275460941</v>
      </c>
      <c r="F306" s="20">
        <v>321.12430783999997</v>
      </c>
      <c r="G306" s="8">
        <f t="shared" si="258"/>
        <v>14.541337068944383</v>
      </c>
      <c r="H306" s="9">
        <f t="shared" si="262"/>
        <v>21.789460549609927</v>
      </c>
      <c r="I306" s="20">
        <f t="shared" si="244"/>
        <v>69.497244810000041</v>
      </c>
      <c r="J306" s="8">
        <f t="shared" si="259"/>
        <v>11.16598677079832</v>
      </c>
      <c r="K306" s="8">
        <f t="shared" si="263"/>
        <v>5.458976293549278</v>
      </c>
      <c r="L306" s="16"/>
    </row>
    <row r="307" spans="1:12" s="10" customFormat="1" ht="12" customHeight="1" x14ac:dyDescent="0.2">
      <c r="A307" s="76"/>
      <c r="B307" s="18" t="s">
        <v>9</v>
      </c>
      <c r="C307" s="22">
        <v>392.23181435999999</v>
      </c>
      <c r="D307" s="13">
        <f t="shared" si="261"/>
        <v>0.41223063578439412</v>
      </c>
      <c r="E307" s="14">
        <f t="shared" si="260"/>
        <v>11.940187121668622</v>
      </c>
      <c r="F307" s="22">
        <v>314.37615056999999</v>
      </c>
      <c r="G307" s="13">
        <f t="shared" si="258"/>
        <v>-2.1014159019572709</v>
      </c>
      <c r="H307" s="14">
        <f t="shared" si="262"/>
        <v>6.8347946675072491</v>
      </c>
      <c r="I307" s="22">
        <f t="shared" si="244"/>
        <v>77.855663789999994</v>
      </c>
      <c r="J307" s="13">
        <f t="shared" si="259"/>
        <v>12.026978915281038</v>
      </c>
      <c r="K307" s="13">
        <f t="shared" si="263"/>
        <v>38.70528237857387</v>
      </c>
      <c r="L307" s="16"/>
    </row>
    <row r="308" spans="1:12" s="10" customFormat="1" ht="12" customHeight="1" x14ac:dyDescent="0.2">
      <c r="A308" s="76"/>
      <c r="B308" s="17" t="s">
        <v>10</v>
      </c>
      <c r="C308" s="20">
        <v>342.02839756999998</v>
      </c>
      <c r="D308" s="8">
        <f t="shared" si="261"/>
        <v>-12.799424970643013</v>
      </c>
      <c r="E308" s="9">
        <f t="shared" si="260"/>
        <v>15.027021564189781</v>
      </c>
      <c r="F308" s="20">
        <v>270.56052431000001</v>
      </c>
      <c r="G308" s="8">
        <f t="shared" ref="G308:G313" si="264">((F308/F307)-1)*100</f>
        <v>-13.937325137596234</v>
      </c>
      <c r="H308" s="9">
        <f t="shared" si="262"/>
        <v>12.219718018794246</v>
      </c>
      <c r="I308" s="20">
        <f t="shared" si="244"/>
        <v>71.467873259999976</v>
      </c>
      <c r="J308" s="8">
        <f t="shared" ref="J308:J313" si="265">((I308/I307)-1)*100</f>
        <v>-8.2046574636237111</v>
      </c>
      <c r="K308" s="8">
        <f t="shared" si="263"/>
        <v>27.060290355320227</v>
      </c>
      <c r="L308" s="16"/>
    </row>
    <row r="309" spans="1:12" s="10" customFormat="1" ht="12" customHeight="1" x14ac:dyDescent="0.2">
      <c r="A309" s="76"/>
      <c r="B309" s="17" t="s">
        <v>11</v>
      </c>
      <c r="C309" s="20">
        <v>217.09923175</v>
      </c>
      <c r="D309" s="8">
        <f t="shared" si="261"/>
        <v>-36.525962963186942</v>
      </c>
      <c r="E309" s="9">
        <f t="shared" ref="E309:E314" si="266">((C309/C297)-1)*100</f>
        <v>-1.6888145526016141</v>
      </c>
      <c r="F309" s="20">
        <v>155.48460534</v>
      </c>
      <c r="G309" s="8">
        <f t="shared" si="264"/>
        <v>-42.532412761792813</v>
      </c>
      <c r="H309" s="9">
        <f t="shared" si="262"/>
        <v>-6.5847805585581902</v>
      </c>
      <c r="I309" s="20">
        <f t="shared" si="244"/>
        <v>61.61462641</v>
      </c>
      <c r="J309" s="8">
        <f t="shared" si="265"/>
        <v>-13.786959651302178</v>
      </c>
      <c r="K309" s="8">
        <f t="shared" si="263"/>
        <v>13.295504399147017</v>
      </c>
      <c r="L309" s="16"/>
    </row>
    <row r="310" spans="1:12" s="10" customFormat="1" ht="12" customHeight="1" x14ac:dyDescent="0.2">
      <c r="A310" s="76"/>
      <c r="B310" s="18" t="s">
        <v>12</v>
      </c>
      <c r="C310" s="22">
        <v>386.70278318999999</v>
      </c>
      <c r="D310" s="13">
        <f t="shared" si="261"/>
        <v>78.122594019727558</v>
      </c>
      <c r="E310" s="14">
        <f t="shared" si="266"/>
        <v>3.5842326588097162</v>
      </c>
      <c r="F310" s="22">
        <v>315.10398930000002</v>
      </c>
      <c r="G310" s="13">
        <f t="shared" si="264"/>
        <v>102.65928489251941</v>
      </c>
      <c r="H310" s="14">
        <f t="shared" si="262"/>
        <v>4.3323829531366265</v>
      </c>
      <c r="I310" s="22">
        <f t="shared" si="244"/>
        <v>71.598793889999968</v>
      </c>
      <c r="J310" s="13">
        <f t="shared" si="265"/>
        <v>16.204216533851358</v>
      </c>
      <c r="K310" s="13">
        <f t="shared" si="263"/>
        <v>0.4152660535251318</v>
      </c>
      <c r="L310" s="16"/>
    </row>
    <row r="311" spans="1:12" s="10" customFormat="1" ht="12" customHeight="1" x14ac:dyDescent="0.2">
      <c r="A311" s="76"/>
      <c r="B311" s="17" t="s">
        <v>13</v>
      </c>
      <c r="C311" s="20">
        <v>407.01332517999998</v>
      </c>
      <c r="D311" s="8">
        <f t="shared" si="261"/>
        <v>5.2522357926813035</v>
      </c>
      <c r="E311" s="9">
        <f t="shared" si="266"/>
        <v>4.2716752143277192</v>
      </c>
      <c r="F311" s="20">
        <v>329.45750142000003</v>
      </c>
      <c r="G311" s="8">
        <f t="shared" si="264"/>
        <v>4.5551667409499119</v>
      </c>
      <c r="H311" s="9">
        <f t="shared" ref="H311:H316" si="267">((F311/F299)-1)*100</f>
        <v>4.8619658766352547</v>
      </c>
      <c r="I311" s="20">
        <f t="shared" si="244"/>
        <v>77.555823759999953</v>
      </c>
      <c r="J311" s="8">
        <f t="shared" si="265"/>
        <v>8.3200142716817425</v>
      </c>
      <c r="K311" s="8">
        <f t="shared" ref="K311:K316" si="268">((I311/I299)-1)*100</f>
        <v>1.836466302913986</v>
      </c>
      <c r="L311" s="16"/>
    </row>
    <row r="312" spans="1:12" s="10" customFormat="1" ht="12" customHeight="1" x14ac:dyDescent="0.2">
      <c r="A312" s="76"/>
      <c r="B312" s="17" t="s">
        <v>14</v>
      </c>
      <c r="C312" s="20">
        <v>358.13826090999999</v>
      </c>
      <c r="D312" s="8">
        <f t="shared" ref="D312:D317" si="269">((C312/C311)-1)*100</f>
        <v>-12.008222150561087</v>
      </c>
      <c r="E312" s="9">
        <f t="shared" si="266"/>
        <v>5.4568252207239487</v>
      </c>
      <c r="F312" s="20">
        <v>291.76220456999999</v>
      </c>
      <c r="G312" s="8">
        <f t="shared" si="264"/>
        <v>-11.441626518603742</v>
      </c>
      <c r="H312" s="9">
        <f t="shared" si="267"/>
        <v>4.9525285889632009</v>
      </c>
      <c r="I312" s="20">
        <f t="shared" si="244"/>
        <v>66.376056339999991</v>
      </c>
      <c r="J312" s="8">
        <f t="shared" si="265"/>
        <v>-14.415123040400246</v>
      </c>
      <c r="K312" s="8">
        <f t="shared" si="268"/>
        <v>7.7322178551340714</v>
      </c>
      <c r="L312" s="16"/>
    </row>
    <row r="313" spans="1:12" s="10" customFormat="1" ht="12" customHeight="1" x14ac:dyDescent="0.2">
      <c r="A313" s="77"/>
      <c r="B313" s="18" t="s">
        <v>15</v>
      </c>
      <c r="C313" s="22">
        <v>285.14166669000002</v>
      </c>
      <c r="D313" s="13">
        <f t="shared" si="269"/>
        <v>-20.382238422256705</v>
      </c>
      <c r="E313" s="14">
        <f t="shared" si="266"/>
        <v>-4.3147996244632392</v>
      </c>
      <c r="F313" s="22">
        <v>218.30117028000001</v>
      </c>
      <c r="G313" s="13">
        <f t="shared" si="264"/>
        <v>-25.178392930731754</v>
      </c>
      <c r="H313" s="14">
        <f t="shared" si="267"/>
        <v>-8.2055019200828472</v>
      </c>
      <c r="I313" s="22">
        <f t="shared" si="244"/>
        <v>66.840496410000014</v>
      </c>
      <c r="J313" s="13">
        <f t="shared" si="265"/>
        <v>0.69971025036650314</v>
      </c>
      <c r="K313" s="13">
        <f t="shared" si="268"/>
        <v>11.059011885262105</v>
      </c>
      <c r="L313" s="16"/>
    </row>
    <row r="314" spans="1:12" s="10" customFormat="1" ht="12" customHeight="1" x14ac:dyDescent="0.2">
      <c r="A314" s="75">
        <v>2015</v>
      </c>
      <c r="B314" s="17" t="s">
        <v>4</v>
      </c>
      <c r="C314" s="19">
        <v>343.54078722999998</v>
      </c>
      <c r="D314" s="8">
        <f t="shared" si="269"/>
        <v>20.480739001743387</v>
      </c>
      <c r="E314" s="9">
        <f t="shared" si="266"/>
        <v>3.2912497650789074</v>
      </c>
      <c r="F314" s="20">
        <v>272.83708781000001</v>
      </c>
      <c r="G314" s="8">
        <f t="shared" ref="G314:G319" si="270">((F314/F313)-1)*100</f>
        <v>24.981962973469418</v>
      </c>
      <c r="H314" s="9">
        <f t="shared" si="267"/>
        <v>3.0179807810179371</v>
      </c>
      <c r="I314" s="20">
        <f t="shared" si="244"/>
        <v>70.703699419999964</v>
      </c>
      <c r="J314" s="8">
        <f t="shared" ref="J314:J319" si="271">((I314/I313)-1)*100</f>
        <v>5.7797341693919257</v>
      </c>
      <c r="K314" s="8">
        <f t="shared" si="268"/>
        <v>4.359493958875027</v>
      </c>
      <c r="L314" s="16"/>
    </row>
    <row r="315" spans="1:12" s="10" customFormat="1" ht="12" customHeight="1" x14ac:dyDescent="0.2">
      <c r="A315" s="76"/>
      <c r="B315" s="17" t="s">
        <v>5</v>
      </c>
      <c r="C315" s="19">
        <v>383.59927263999998</v>
      </c>
      <c r="D315" s="8">
        <f t="shared" si="269"/>
        <v>11.660474359680872</v>
      </c>
      <c r="E315" s="9">
        <f t="shared" ref="E315:E320" si="272">((C315/C303)-1)*100</f>
        <v>12.904856342577741</v>
      </c>
      <c r="F315" s="20">
        <v>316.33066803999998</v>
      </c>
      <c r="G315" s="8">
        <f t="shared" si="270"/>
        <v>15.941227264633561</v>
      </c>
      <c r="H315" s="9">
        <f t="shared" si="267"/>
        <v>12.543439769929353</v>
      </c>
      <c r="I315" s="20">
        <f t="shared" si="244"/>
        <v>67.268604600000003</v>
      </c>
      <c r="J315" s="8">
        <f t="shared" si="271"/>
        <v>-4.8584371796368426</v>
      </c>
      <c r="K315" s="8">
        <f t="shared" si="268"/>
        <v>14.636018912149362</v>
      </c>
      <c r="L315" s="16"/>
    </row>
    <row r="316" spans="1:12" s="10" customFormat="1" ht="12" customHeight="1" x14ac:dyDescent="0.2">
      <c r="A316" s="76"/>
      <c r="B316" s="18" t="s">
        <v>6</v>
      </c>
      <c r="C316" s="21">
        <v>405.59007607000001</v>
      </c>
      <c r="D316" s="13">
        <f t="shared" si="269"/>
        <v>5.7327542043172697</v>
      </c>
      <c r="E316" s="14">
        <f t="shared" si="272"/>
        <v>9.8611318531664836</v>
      </c>
      <c r="F316" s="22">
        <v>325.94885499999998</v>
      </c>
      <c r="G316" s="13">
        <f t="shared" si="270"/>
        <v>3.0405483665541411</v>
      </c>
      <c r="H316" s="14">
        <f t="shared" si="267"/>
        <v>7.3078403252894608</v>
      </c>
      <c r="I316" s="22">
        <f t="shared" si="244"/>
        <v>79.641221070000029</v>
      </c>
      <c r="J316" s="13">
        <f t="shared" si="271"/>
        <v>18.392854353931433</v>
      </c>
      <c r="K316" s="13">
        <f t="shared" si="268"/>
        <v>21.713926874521626</v>
      </c>
      <c r="L316" s="16"/>
    </row>
    <row r="317" spans="1:12" s="10" customFormat="1" ht="12" customHeight="1" x14ac:dyDescent="0.2">
      <c r="A317" s="76"/>
      <c r="B317" s="17" t="s">
        <v>7</v>
      </c>
      <c r="C317" s="48">
        <v>345.38254549999999</v>
      </c>
      <c r="D317" s="8">
        <f t="shared" si="269"/>
        <v>-14.844428925230634</v>
      </c>
      <c r="E317" s="9">
        <f t="shared" si="272"/>
        <v>0.73181695258781598</v>
      </c>
      <c r="F317" s="48">
        <v>275.22421736000001</v>
      </c>
      <c r="G317" s="8">
        <f t="shared" si="270"/>
        <v>-15.562146288257395</v>
      </c>
      <c r="H317" s="9">
        <f t="shared" ref="H317:H322" si="273">((F317/F305)-1)*100</f>
        <v>-1.8306958379642024</v>
      </c>
      <c r="I317" s="48">
        <f t="shared" si="244"/>
        <v>70.158328139999981</v>
      </c>
      <c r="J317" s="8">
        <f t="shared" si="271"/>
        <v>-11.907015993219305</v>
      </c>
      <c r="K317" s="8">
        <f t="shared" ref="K317:K322" si="274">((I317/I305)-1)*100</f>
        <v>12.22343848587113</v>
      </c>
      <c r="L317" s="16"/>
    </row>
    <row r="318" spans="1:12" s="10" customFormat="1" ht="12" customHeight="1" x14ac:dyDescent="0.2">
      <c r="A318" s="76"/>
      <c r="B318" s="17" t="s">
        <v>8</v>
      </c>
      <c r="C318" s="20">
        <v>404.44256582000003</v>
      </c>
      <c r="D318" s="8">
        <f t="shared" ref="D318:D323" si="275">((C318/C317)-1)*100</f>
        <v>17.099885645495092</v>
      </c>
      <c r="E318" s="9">
        <f t="shared" si="272"/>
        <v>3.5382105969927746</v>
      </c>
      <c r="F318" s="20">
        <v>333.63121726999998</v>
      </c>
      <c r="G318" s="8">
        <f t="shared" si="270"/>
        <v>21.221606321656704</v>
      </c>
      <c r="H318" s="9">
        <f t="shared" si="273"/>
        <v>3.8947252277867328</v>
      </c>
      <c r="I318" s="20">
        <f t="shared" si="244"/>
        <v>70.811348550000048</v>
      </c>
      <c r="J318" s="8">
        <f t="shared" si="271"/>
        <v>0.93078103100885379</v>
      </c>
      <c r="K318" s="8">
        <f t="shared" si="274"/>
        <v>1.890871708069386</v>
      </c>
      <c r="L318" s="16"/>
    </row>
    <row r="319" spans="1:12" s="10" customFormat="1" ht="12" customHeight="1" x14ac:dyDescent="0.2">
      <c r="A319" s="76"/>
      <c r="B319" s="18" t="s">
        <v>9</v>
      </c>
      <c r="C319" s="22">
        <v>428.41558698</v>
      </c>
      <c r="D319" s="13">
        <f t="shared" si="275"/>
        <v>5.9274228743443791</v>
      </c>
      <c r="E319" s="14">
        <f t="shared" si="272"/>
        <v>9.2250988561549008</v>
      </c>
      <c r="F319" s="22">
        <v>354.83185588999999</v>
      </c>
      <c r="G319" s="13">
        <f t="shared" si="270"/>
        <v>6.3545128640773552</v>
      </c>
      <c r="H319" s="14">
        <f t="shared" si="273"/>
        <v>12.868566921075008</v>
      </c>
      <c r="I319" s="22">
        <f t="shared" si="244"/>
        <v>73.583731090000015</v>
      </c>
      <c r="J319" s="13">
        <f t="shared" si="271"/>
        <v>3.915166984911167</v>
      </c>
      <c r="K319" s="13">
        <f t="shared" si="274"/>
        <v>-5.4869902741085834</v>
      </c>
      <c r="L319" s="16"/>
    </row>
    <row r="320" spans="1:12" s="10" customFormat="1" ht="12" customHeight="1" x14ac:dyDescent="0.2">
      <c r="A320" s="76"/>
      <c r="B320" s="17" t="s">
        <v>10</v>
      </c>
      <c r="C320" s="20">
        <v>370.53262826000002</v>
      </c>
      <c r="D320" s="8">
        <f t="shared" si="275"/>
        <v>-13.510936688375475</v>
      </c>
      <c r="E320" s="9">
        <f t="shared" si="272"/>
        <v>8.3338783833486687</v>
      </c>
      <c r="F320" s="20">
        <v>300.07567122</v>
      </c>
      <c r="G320" s="8">
        <f t="shared" ref="G320:G325" si="276">((F320/F319)-1)*100</f>
        <v>-15.431586471473613</v>
      </c>
      <c r="H320" s="9">
        <f t="shared" si="273"/>
        <v>10.908888865170319</v>
      </c>
      <c r="I320" s="20">
        <f t="shared" si="244"/>
        <v>70.45695704000002</v>
      </c>
      <c r="J320" s="8">
        <f t="shared" ref="J320:J325" si="277">((I320/I319)-1)*100</f>
        <v>-4.2492735876299204</v>
      </c>
      <c r="K320" s="8">
        <f t="shared" si="274"/>
        <v>-1.4145044114048932</v>
      </c>
      <c r="L320" s="16"/>
    </row>
    <row r="321" spans="1:12" s="10" customFormat="1" ht="12" customHeight="1" x14ac:dyDescent="0.2">
      <c r="A321" s="76"/>
      <c r="B321" s="17" t="s">
        <v>11</v>
      </c>
      <c r="C321" s="20">
        <v>261.95495463999998</v>
      </c>
      <c r="D321" s="8">
        <f t="shared" si="275"/>
        <v>-29.303134282633781</v>
      </c>
      <c r="E321" s="9">
        <f t="shared" ref="E321:E326" si="278">((C321/C309)-1)*100</f>
        <v>20.661391810751994</v>
      </c>
      <c r="F321" s="20">
        <v>198.03746164</v>
      </c>
      <c r="G321" s="8">
        <f t="shared" si="276"/>
        <v>-34.004159405908929</v>
      </c>
      <c r="H321" s="9">
        <f t="shared" si="273"/>
        <v>27.367890349626034</v>
      </c>
      <c r="I321" s="20">
        <f t="shared" si="244"/>
        <v>63.917492999999979</v>
      </c>
      <c r="J321" s="8">
        <f t="shared" si="277"/>
        <v>-9.2815022316212747</v>
      </c>
      <c r="K321" s="8">
        <f t="shared" si="274"/>
        <v>3.7375323428500584</v>
      </c>
      <c r="L321" s="16"/>
    </row>
    <row r="322" spans="1:12" s="10" customFormat="1" ht="12" customHeight="1" x14ac:dyDescent="0.2">
      <c r="A322" s="76"/>
      <c r="B322" s="18" t="s">
        <v>12</v>
      </c>
      <c r="C322" s="22">
        <v>450.48975337000002</v>
      </c>
      <c r="D322" s="13">
        <f t="shared" si="275"/>
        <v>71.97222094504761</v>
      </c>
      <c r="E322" s="14">
        <f t="shared" si="278"/>
        <v>16.495089498401505</v>
      </c>
      <c r="F322" s="22">
        <v>369.11865256999999</v>
      </c>
      <c r="G322" s="13">
        <f t="shared" si="276"/>
        <v>86.388297200555854</v>
      </c>
      <c r="H322" s="14">
        <f t="shared" si="273"/>
        <v>17.141853199000412</v>
      </c>
      <c r="I322" s="22">
        <f t="shared" si="244"/>
        <v>81.371100800000022</v>
      </c>
      <c r="J322" s="13">
        <f t="shared" si="277"/>
        <v>27.306464914072983</v>
      </c>
      <c r="K322" s="13">
        <f t="shared" si="274"/>
        <v>13.64870325192018</v>
      </c>
      <c r="L322" s="16"/>
    </row>
    <row r="323" spans="1:12" s="10" customFormat="1" ht="12" customHeight="1" x14ac:dyDescent="0.2">
      <c r="A323" s="76"/>
      <c r="B323" s="17" t="s">
        <v>13</v>
      </c>
      <c r="C323" s="20">
        <v>440.58100660999997</v>
      </c>
      <c r="D323" s="8">
        <f t="shared" si="275"/>
        <v>-2.1995498645363654</v>
      </c>
      <c r="E323" s="9">
        <f t="shared" si="278"/>
        <v>8.2473175577617361</v>
      </c>
      <c r="F323" s="20">
        <v>359.06909411999999</v>
      </c>
      <c r="G323" s="8">
        <f t="shared" si="276"/>
        <v>-2.7225821236693482</v>
      </c>
      <c r="H323" s="9">
        <f t="shared" ref="H323:H328" si="279">((F323/F311)-1)*100</f>
        <v>8.9879855739725336</v>
      </c>
      <c r="I323" s="20">
        <f t="shared" si="244"/>
        <v>81.511912489999986</v>
      </c>
      <c r="J323" s="8">
        <f t="shared" si="277"/>
        <v>0.17304877114303618</v>
      </c>
      <c r="K323" s="8">
        <f t="shared" ref="K323:K328" si="280">((I323/I311)-1)*100</f>
        <v>5.1009563669162095</v>
      </c>
      <c r="L323" s="16"/>
    </row>
    <row r="324" spans="1:12" s="10" customFormat="1" ht="12" customHeight="1" x14ac:dyDescent="0.2">
      <c r="A324" s="76"/>
      <c r="B324" s="17" t="s">
        <v>14</v>
      </c>
      <c r="C324" s="20">
        <v>414.62438744999997</v>
      </c>
      <c r="D324" s="8">
        <f t="shared" ref="D324:D329" si="281">((C324/C323)-1)*100</f>
        <v>-5.8914521440041723</v>
      </c>
      <c r="E324" s="9">
        <f t="shared" si="278"/>
        <v>15.77215637236673</v>
      </c>
      <c r="F324" s="20">
        <v>336.13750693999998</v>
      </c>
      <c r="G324" s="8">
        <f t="shared" si="276"/>
        <v>-6.3863995970469993</v>
      </c>
      <c r="H324" s="9">
        <f t="shared" si="279"/>
        <v>15.209407412930819</v>
      </c>
      <c r="I324" s="20">
        <f t="shared" si="244"/>
        <v>78.486880509999992</v>
      </c>
      <c r="J324" s="8">
        <f t="shared" si="277"/>
        <v>-3.7111532383332424</v>
      </c>
      <c r="K324" s="8">
        <f t="shared" si="280"/>
        <v>18.245772403175597</v>
      </c>
      <c r="L324" s="16"/>
    </row>
    <row r="325" spans="1:12" s="10" customFormat="1" ht="12" customHeight="1" x14ac:dyDescent="0.2">
      <c r="A325" s="77"/>
      <c r="B325" s="18" t="s">
        <v>15</v>
      </c>
      <c r="C325" s="22">
        <v>329.05023237</v>
      </c>
      <c r="D325" s="13">
        <f t="shared" si="281"/>
        <v>-20.638958457386792</v>
      </c>
      <c r="E325" s="14">
        <f t="shared" si="278"/>
        <v>15.398859868395331</v>
      </c>
      <c r="F325" s="22">
        <v>259.53128483</v>
      </c>
      <c r="G325" s="13">
        <f t="shared" si="276"/>
        <v>-22.790144071507633</v>
      </c>
      <c r="H325" s="14">
        <f t="shared" si="279"/>
        <v>18.886804178427873</v>
      </c>
      <c r="I325" s="22">
        <f t="shared" si="244"/>
        <v>69.518947539999999</v>
      </c>
      <c r="J325" s="13">
        <f t="shared" si="277"/>
        <v>-11.426028033892099</v>
      </c>
      <c r="K325" s="13">
        <f t="shared" si="280"/>
        <v>4.0072280636133328</v>
      </c>
      <c r="L325" s="16"/>
    </row>
    <row r="326" spans="1:12" s="10" customFormat="1" ht="12" customHeight="1" x14ac:dyDescent="0.2">
      <c r="A326" s="75">
        <v>2016</v>
      </c>
      <c r="B326" s="17" t="s">
        <v>4</v>
      </c>
      <c r="C326" s="20">
        <v>346.81638418</v>
      </c>
      <c r="D326" s="8">
        <f t="shared" si="281"/>
        <v>5.3992217790087782</v>
      </c>
      <c r="E326" s="9">
        <f t="shared" si="278"/>
        <v>0.95348123767529103</v>
      </c>
      <c r="F326" s="20">
        <v>270.35904305999998</v>
      </c>
      <c r="G326" s="8">
        <f t="shared" ref="G326:G331" si="282">((F326/F325)-1)*100</f>
        <v>4.1720435503921793</v>
      </c>
      <c r="H326" s="9">
        <f t="shared" si="279"/>
        <v>-0.90825069637369138</v>
      </c>
      <c r="I326" s="20">
        <f t="shared" si="244"/>
        <v>76.457341120000024</v>
      </c>
      <c r="J326" s="8">
        <f t="shared" ref="J326:J331" si="283">((I326/I325)-1)*100</f>
        <v>9.9805791449989911</v>
      </c>
      <c r="K326" s="8">
        <f t="shared" si="280"/>
        <v>8.1376812630719719</v>
      </c>
      <c r="L326" s="16"/>
    </row>
    <row r="327" spans="1:12" s="10" customFormat="1" ht="12" customHeight="1" x14ac:dyDescent="0.2">
      <c r="A327" s="76"/>
      <c r="B327" s="17" t="s">
        <v>5</v>
      </c>
      <c r="C327" s="20">
        <v>400.94140014999999</v>
      </c>
      <c r="D327" s="8">
        <f t="shared" si="281"/>
        <v>15.606245390618213</v>
      </c>
      <c r="E327" s="9">
        <f t="shared" ref="E327:E332" si="284">((C327/C315)-1)*100</f>
        <v>4.52089686996755</v>
      </c>
      <c r="F327" s="20">
        <v>322.46149259999999</v>
      </c>
      <c r="G327" s="8">
        <f t="shared" si="282"/>
        <v>19.271576400881507</v>
      </c>
      <c r="H327" s="9">
        <f t="shared" si="279"/>
        <v>1.9381062854217923</v>
      </c>
      <c r="I327" s="20">
        <f t="shared" si="244"/>
        <v>78.479907550000007</v>
      </c>
      <c r="J327" s="8">
        <f t="shared" si="283"/>
        <v>2.64535282076519</v>
      </c>
      <c r="K327" s="8">
        <f t="shared" si="280"/>
        <v>16.666471702015961</v>
      </c>
      <c r="L327" s="16"/>
    </row>
    <row r="328" spans="1:12" s="10" customFormat="1" ht="12" customHeight="1" x14ac:dyDescent="0.2">
      <c r="A328" s="76"/>
      <c r="B328" s="18" t="s">
        <v>6</v>
      </c>
      <c r="C328" s="22">
        <v>373.45648784999997</v>
      </c>
      <c r="D328" s="13">
        <f t="shared" si="281"/>
        <v>-6.8550946072711287</v>
      </c>
      <c r="E328" s="14">
        <f t="shared" si="284"/>
        <v>-7.9226761491210995</v>
      </c>
      <c r="F328" s="22">
        <v>302.0378073</v>
      </c>
      <c r="G328" s="13">
        <f t="shared" si="282"/>
        <v>-6.3336819337168837</v>
      </c>
      <c r="H328" s="14">
        <f t="shared" si="279"/>
        <v>-7.3358281010068254</v>
      </c>
      <c r="I328" s="22">
        <f t="shared" si="244"/>
        <v>71.418680549999976</v>
      </c>
      <c r="J328" s="13">
        <f t="shared" si="283"/>
        <v>-8.997496582805331</v>
      </c>
      <c r="K328" s="13">
        <f t="shared" si="280"/>
        <v>-10.324478215587519</v>
      </c>
      <c r="L328" s="16"/>
    </row>
    <row r="329" spans="1:12" s="10" customFormat="1" ht="12" customHeight="1" x14ac:dyDescent="0.2">
      <c r="A329" s="76"/>
      <c r="B329" s="17" t="s">
        <v>7</v>
      </c>
      <c r="C329" s="20">
        <v>430.01062108000002</v>
      </c>
      <c r="D329" s="8">
        <f t="shared" si="281"/>
        <v>15.14343305577146</v>
      </c>
      <c r="E329" s="9">
        <f t="shared" si="284"/>
        <v>24.502707702697158</v>
      </c>
      <c r="F329" s="20">
        <v>356.91144170000001</v>
      </c>
      <c r="G329" s="8">
        <f t="shared" si="282"/>
        <v>18.167803193424923</v>
      </c>
      <c r="H329" s="9">
        <f t="shared" ref="H329:H334" si="285">((F329/F317)-1)*100</f>
        <v>29.680245845935538</v>
      </c>
      <c r="I329" s="20">
        <f t="shared" si="244"/>
        <v>73.09917938000001</v>
      </c>
      <c r="J329" s="8">
        <f t="shared" si="283"/>
        <v>2.3530241906716931</v>
      </c>
      <c r="K329" s="8">
        <f t="shared" ref="K329:K334" si="286">((I329/I317)-1)*100</f>
        <v>4.191735062630908</v>
      </c>
      <c r="L329" s="16"/>
    </row>
    <row r="330" spans="1:12" s="10" customFormat="1" ht="12" customHeight="1" x14ac:dyDescent="0.2">
      <c r="A330" s="76"/>
      <c r="B330" s="17" t="s">
        <v>8</v>
      </c>
      <c r="C330" s="20">
        <v>431.98298421999999</v>
      </c>
      <c r="D330" s="8">
        <f t="shared" ref="D330:D335" si="287">((C330/C329)-1)*100</f>
        <v>0.45867777289925193</v>
      </c>
      <c r="E330" s="9">
        <f t="shared" si="284"/>
        <v>6.8094757395681826</v>
      </c>
      <c r="F330" s="20">
        <v>357.45984996999999</v>
      </c>
      <c r="G330" s="8">
        <f t="shared" si="282"/>
        <v>0.15365387766439476</v>
      </c>
      <c r="H330" s="9">
        <f t="shared" si="285"/>
        <v>7.1422071636408235</v>
      </c>
      <c r="I330" s="20">
        <f t="shared" si="244"/>
        <v>74.523134249999998</v>
      </c>
      <c r="J330" s="8">
        <f t="shared" si="283"/>
        <v>1.9479765464912813</v>
      </c>
      <c r="K330" s="8">
        <f t="shared" si="286"/>
        <v>5.2417949608445147</v>
      </c>
      <c r="L330" s="16"/>
    </row>
    <row r="331" spans="1:12" s="10" customFormat="1" ht="12" customHeight="1" x14ac:dyDescent="0.2">
      <c r="A331" s="76"/>
      <c r="B331" s="18" t="s">
        <v>9</v>
      </c>
      <c r="C331" s="22">
        <v>427.77705163000002</v>
      </c>
      <c r="D331" s="13">
        <f t="shared" si="287"/>
        <v>-0.97363385680441228</v>
      </c>
      <c r="E331" s="14">
        <f t="shared" si="284"/>
        <v>-0.14904577924000906</v>
      </c>
      <c r="F331" s="22">
        <v>343.51027406999998</v>
      </c>
      <c r="G331" s="13">
        <f t="shared" si="282"/>
        <v>-3.9024175445636078</v>
      </c>
      <c r="H331" s="14">
        <f t="shared" si="285"/>
        <v>-3.1906892326797665</v>
      </c>
      <c r="I331" s="22">
        <f t="shared" si="244"/>
        <v>84.266777560000037</v>
      </c>
      <c r="J331" s="13">
        <f t="shared" si="283"/>
        <v>13.074655820719251</v>
      </c>
      <c r="K331" s="13">
        <f t="shared" si="286"/>
        <v>14.518217969857528</v>
      </c>
      <c r="L331" s="16"/>
    </row>
    <row r="332" spans="1:12" s="10" customFormat="1" ht="12" customHeight="1" x14ac:dyDescent="0.2">
      <c r="A332" s="76"/>
      <c r="B332" s="17" t="s">
        <v>10</v>
      </c>
      <c r="C332" s="20">
        <v>265.71962955999999</v>
      </c>
      <c r="D332" s="8">
        <f t="shared" si="287"/>
        <v>-37.88361751816678</v>
      </c>
      <c r="E332" s="9">
        <f t="shared" si="284"/>
        <v>-28.28711716757465</v>
      </c>
      <c r="F332" s="20">
        <v>202.25910977999999</v>
      </c>
      <c r="G332" s="8">
        <f t="shared" ref="G332:G337" si="288">((F332/F331)-1)*100</f>
        <v>-41.119924192199285</v>
      </c>
      <c r="H332" s="9">
        <f t="shared" si="285"/>
        <v>-32.597298222249407</v>
      </c>
      <c r="I332" s="20">
        <f t="shared" si="244"/>
        <v>63.460519779999998</v>
      </c>
      <c r="J332" s="8">
        <f t="shared" ref="J332:J337" si="289">((I332/I331)-1)*100</f>
        <v>-24.69093797396663</v>
      </c>
      <c r="K332" s="8">
        <f t="shared" si="286"/>
        <v>-9.9300871822040051</v>
      </c>
      <c r="L332" s="16"/>
    </row>
    <row r="333" spans="1:12" s="10" customFormat="1" ht="12" customHeight="1" x14ac:dyDescent="0.2">
      <c r="A333" s="76"/>
      <c r="B333" s="17" t="s">
        <v>11</v>
      </c>
      <c r="C333" s="20">
        <v>345.27533832</v>
      </c>
      <c r="D333" s="8">
        <f t="shared" si="287"/>
        <v>29.939718375994563</v>
      </c>
      <c r="E333" s="9">
        <f t="shared" ref="E333:E338" si="290">((C333/C321)-1)*100</f>
        <v>31.807141725761866</v>
      </c>
      <c r="F333" s="20">
        <v>263.95596479</v>
      </c>
      <c r="G333" s="8">
        <f t="shared" si="288"/>
        <v>30.503869554804485</v>
      </c>
      <c r="H333" s="9">
        <f t="shared" si="285"/>
        <v>33.285875613690273</v>
      </c>
      <c r="I333" s="20">
        <f t="shared" si="244"/>
        <v>81.319373530000007</v>
      </c>
      <c r="J333" s="8">
        <f t="shared" si="289"/>
        <v>28.14167581972491</v>
      </c>
      <c r="K333" s="8">
        <f t="shared" si="286"/>
        <v>27.225536724351862</v>
      </c>
      <c r="L333" s="16"/>
    </row>
    <row r="334" spans="1:12" s="10" customFormat="1" ht="12" customHeight="1" x14ac:dyDescent="0.2">
      <c r="A334" s="76"/>
      <c r="B334" s="18" t="s">
        <v>12</v>
      </c>
      <c r="C334" s="22">
        <v>395.62660344</v>
      </c>
      <c r="D334" s="13">
        <f t="shared" si="287"/>
        <v>14.582931223814954</v>
      </c>
      <c r="E334" s="14">
        <f t="shared" si="290"/>
        <v>-12.178556675170228</v>
      </c>
      <c r="F334" s="22">
        <v>309.77599366999999</v>
      </c>
      <c r="G334" s="13">
        <f t="shared" si="288"/>
        <v>17.358967021811324</v>
      </c>
      <c r="H334" s="14">
        <f t="shared" si="285"/>
        <v>-16.076851843390983</v>
      </c>
      <c r="I334" s="22">
        <f t="shared" si="244"/>
        <v>85.850609770000005</v>
      </c>
      <c r="J334" s="13">
        <f t="shared" si="289"/>
        <v>5.5721484847990777</v>
      </c>
      <c r="K334" s="13">
        <f t="shared" si="286"/>
        <v>5.5050367095439201</v>
      </c>
      <c r="L334" s="16"/>
    </row>
    <row r="335" spans="1:12" s="10" customFormat="1" ht="12" customHeight="1" x14ac:dyDescent="0.2">
      <c r="A335" s="76"/>
      <c r="B335" s="17" t="s">
        <v>13</v>
      </c>
      <c r="C335" s="20">
        <v>397.53996717000001</v>
      </c>
      <c r="D335" s="8">
        <f t="shared" si="287"/>
        <v>0.48362868254137048</v>
      </c>
      <c r="E335" s="9">
        <f t="shared" si="290"/>
        <v>-9.7691545468957646</v>
      </c>
      <c r="F335" s="20">
        <v>319.70342484999998</v>
      </c>
      <c r="G335" s="8">
        <f t="shared" si="288"/>
        <v>3.2047128837799921</v>
      </c>
      <c r="H335" s="9">
        <f t="shared" ref="H335:H340" si="291">((F335/F323)-1)*100</f>
        <v>-10.963257466220167</v>
      </c>
      <c r="I335" s="20">
        <f t="shared" si="244"/>
        <v>77.836542320000035</v>
      </c>
      <c r="J335" s="8">
        <f t="shared" si="289"/>
        <v>-9.3348986937544574</v>
      </c>
      <c r="K335" s="8">
        <f t="shared" ref="K335:K340" si="292">((I335/I323)-1)*100</f>
        <v>-4.5089975903225827</v>
      </c>
      <c r="L335" s="16"/>
    </row>
    <row r="336" spans="1:12" s="10" customFormat="1" ht="12" customHeight="1" x14ac:dyDescent="0.2">
      <c r="A336" s="76"/>
      <c r="B336" s="17" t="s">
        <v>14</v>
      </c>
      <c r="C336" s="20">
        <v>423.06958499000001</v>
      </c>
      <c r="D336" s="8">
        <f t="shared" ref="D336:D341" si="293">((C336/C335)-1)*100</f>
        <v>6.4218996650172722</v>
      </c>
      <c r="E336" s="9">
        <f t="shared" si="290"/>
        <v>2.0368308752746644</v>
      </c>
      <c r="F336" s="20">
        <v>333.17358272000001</v>
      </c>
      <c r="G336" s="8">
        <f t="shared" si="288"/>
        <v>4.2133292367199537</v>
      </c>
      <c r="H336" s="9">
        <f t="shared" si="291"/>
        <v>-0.88175944629975689</v>
      </c>
      <c r="I336" s="20">
        <f t="shared" si="244"/>
        <v>89.896002269999997</v>
      </c>
      <c r="J336" s="8">
        <f t="shared" si="289"/>
        <v>15.493314053470343</v>
      </c>
      <c r="K336" s="8">
        <f t="shared" si="292"/>
        <v>14.536342489170995</v>
      </c>
      <c r="L336" s="16"/>
    </row>
    <row r="337" spans="1:12" s="10" customFormat="1" ht="12" customHeight="1" x14ac:dyDescent="0.2">
      <c r="A337" s="77"/>
      <c r="B337" s="18" t="s">
        <v>15</v>
      </c>
      <c r="C337" s="22">
        <v>305.70611179000002</v>
      </c>
      <c r="D337" s="13">
        <f t="shared" si="293"/>
        <v>-27.740938456441878</v>
      </c>
      <c r="E337" s="14">
        <f t="shared" si="290"/>
        <v>-7.0943941938174104</v>
      </c>
      <c r="F337" s="22">
        <v>232.10207607000001</v>
      </c>
      <c r="G337" s="13">
        <f t="shared" si="288"/>
        <v>-30.335990574300954</v>
      </c>
      <c r="H337" s="14">
        <f t="shared" si="291"/>
        <v>-10.568748495183101</v>
      </c>
      <c r="I337" s="22">
        <f t="shared" si="244"/>
        <v>73.604035720000013</v>
      </c>
      <c r="J337" s="13">
        <f t="shared" si="289"/>
        <v>-18.123126878398377</v>
      </c>
      <c r="K337" s="13">
        <f t="shared" si="292"/>
        <v>5.8762227055429994</v>
      </c>
      <c r="L337" s="16"/>
    </row>
    <row r="338" spans="1:12" s="10" customFormat="1" ht="12" customHeight="1" x14ac:dyDescent="0.2">
      <c r="A338" s="75">
        <v>2017</v>
      </c>
      <c r="B338" s="47" t="s">
        <v>4</v>
      </c>
      <c r="C338" s="48">
        <v>378.81511014</v>
      </c>
      <c r="D338" s="43">
        <f t="shared" si="293"/>
        <v>23.914797751973317</v>
      </c>
      <c r="E338" s="44">
        <f t="shared" si="290"/>
        <v>9.2264170378387966</v>
      </c>
      <c r="F338" s="48">
        <v>293.24049991999999</v>
      </c>
      <c r="G338" s="43">
        <f t="shared" ref="G338:G343" si="294">((F338/F337)-1)*100</f>
        <v>26.34117922821213</v>
      </c>
      <c r="H338" s="44">
        <f t="shared" si="291"/>
        <v>8.4633591689855301</v>
      </c>
      <c r="I338" s="48">
        <f t="shared" si="244"/>
        <v>85.574610220000011</v>
      </c>
      <c r="J338" s="43">
        <f t="shared" ref="J338:J343" si="295">((I338/I337)-1)*100</f>
        <v>16.263475749533264</v>
      </c>
      <c r="K338" s="43">
        <f t="shared" si="292"/>
        <v>11.924648394050742</v>
      </c>
      <c r="L338" s="16"/>
    </row>
    <row r="339" spans="1:12" s="10" customFormat="1" ht="12.75" customHeight="1" x14ac:dyDescent="0.2">
      <c r="A339" s="76"/>
      <c r="B339" s="17" t="s">
        <v>5</v>
      </c>
      <c r="C339" s="20">
        <v>395.83402640000003</v>
      </c>
      <c r="D339" s="8">
        <f t="shared" si="293"/>
        <v>4.4926709110706398</v>
      </c>
      <c r="E339" s="9">
        <f t="shared" ref="E339:E344" si="296">((C339/C327)-1)*100</f>
        <v>-1.2738454417750789</v>
      </c>
      <c r="F339" s="20">
        <v>318.59103714999998</v>
      </c>
      <c r="G339" s="8">
        <f t="shared" si="294"/>
        <v>8.6449645382939764</v>
      </c>
      <c r="H339" s="9">
        <f t="shared" si="291"/>
        <v>-1.20028454213017</v>
      </c>
      <c r="I339" s="20">
        <f t="shared" si="244"/>
        <v>77.242989250000051</v>
      </c>
      <c r="J339" s="8">
        <f t="shared" si="295"/>
        <v>-9.7360898852832172</v>
      </c>
      <c r="K339" s="8">
        <f t="shared" si="292"/>
        <v>-1.5760955110859509</v>
      </c>
      <c r="L339" s="16"/>
    </row>
    <row r="340" spans="1:12" s="10" customFormat="1" ht="12.75" customHeight="1" x14ac:dyDescent="0.2">
      <c r="A340" s="76"/>
      <c r="B340" s="18" t="s">
        <v>6</v>
      </c>
      <c r="C340" s="22">
        <v>437.40066404999999</v>
      </c>
      <c r="D340" s="13">
        <f t="shared" si="293"/>
        <v>10.501026914749323</v>
      </c>
      <c r="E340" s="14">
        <f t="shared" si="296"/>
        <v>17.122256080789633</v>
      </c>
      <c r="F340" s="22">
        <v>349.85948533999999</v>
      </c>
      <c r="G340" s="13">
        <f t="shared" si="294"/>
        <v>9.8146038475269926</v>
      </c>
      <c r="H340" s="14">
        <f t="shared" si="291"/>
        <v>15.833010598074226</v>
      </c>
      <c r="I340" s="22">
        <f t="shared" si="244"/>
        <v>87.541178709999997</v>
      </c>
      <c r="J340" s="13">
        <f t="shared" si="295"/>
        <v>13.332199543274337</v>
      </c>
      <c r="K340" s="13">
        <f t="shared" si="292"/>
        <v>22.574623384021653</v>
      </c>
      <c r="L340" s="16"/>
    </row>
    <row r="341" spans="1:12" s="10" customFormat="1" ht="12.75" customHeight="1" x14ac:dyDescent="0.2">
      <c r="A341" s="76"/>
      <c r="B341" s="17" t="s">
        <v>7</v>
      </c>
      <c r="C341" s="20">
        <v>387.31381504000001</v>
      </c>
      <c r="D341" s="8">
        <f t="shared" si="293"/>
        <v>-11.451022626768225</v>
      </c>
      <c r="E341" s="9">
        <f t="shared" si="296"/>
        <v>-9.9292445225571786</v>
      </c>
      <c r="F341" s="20">
        <v>306.04268287000002</v>
      </c>
      <c r="G341" s="8">
        <f t="shared" si="294"/>
        <v>-12.524114481966375</v>
      </c>
      <c r="H341" s="9">
        <f t="shared" ref="H341:H346" si="297">((F341/F329)-1)*100</f>
        <v>-14.252487560417704</v>
      </c>
      <c r="I341" s="20">
        <f t="shared" si="244"/>
        <v>81.271132169999987</v>
      </c>
      <c r="J341" s="8">
        <f t="shared" si="295"/>
        <v>-7.1623967513288367</v>
      </c>
      <c r="K341" s="8">
        <f t="shared" ref="K341:K346" si="298">((I341/I329)-1)*100</f>
        <v>11.179267481949084</v>
      </c>
      <c r="L341" s="16"/>
    </row>
    <row r="342" spans="1:12" s="10" customFormat="1" ht="12.75" customHeight="1" x14ac:dyDescent="0.2">
      <c r="A342" s="76"/>
      <c r="B342" s="17" t="s">
        <v>8</v>
      </c>
      <c r="C342" s="20">
        <v>454.30893718999999</v>
      </c>
      <c r="D342" s="8">
        <f t="shared" ref="D342:D348" si="299">((C342/C341)-1)*100</f>
        <v>17.297374776854024</v>
      </c>
      <c r="E342" s="9">
        <f t="shared" si="296"/>
        <v>5.1682482379050931</v>
      </c>
      <c r="F342" s="20">
        <v>356.66592846999998</v>
      </c>
      <c r="G342" s="8">
        <f t="shared" si="294"/>
        <v>16.541237034411814</v>
      </c>
      <c r="H342" s="9">
        <f t="shared" si="297"/>
        <v>-0.2221008877127395</v>
      </c>
      <c r="I342" s="20">
        <f t="shared" si="244"/>
        <v>97.643008720000012</v>
      </c>
      <c r="J342" s="8">
        <f t="shared" si="295"/>
        <v>20.144762491746683</v>
      </c>
      <c r="K342" s="8">
        <f t="shared" si="298"/>
        <v>31.023754841604799</v>
      </c>
      <c r="L342" s="16"/>
    </row>
    <row r="343" spans="1:12" s="10" customFormat="1" ht="12.75" customHeight="1" x14ac:dyDescent="0.2">
      <c r="A343" s="76"/>
      <c r="B343" s="17" t="s">
        <v>9</v>
      </c>
      <c r="C343" s="20">
        <v>378.44706033</v>
      </c>
      <c r="D343" s="8">
        <f t="shared" si="299"/>
        <v>-16.698301673135084</v>
      </c>
      <c r="E343" s="9">
        <f t="shared" si="296"/>
        <v>-11.531705852857977</v>
      </c>
      <c r="F343" s="20">
        <v>293.54341841000002</v>
      </c>
      <c r="G343" s="8">
        <f t="shared" si="294"/>
        <v>-17.697936646423841</v>
      </c>
      <c r="H343" s="9">
        <f t="shared" si="297"/>
        <v>-14.545956680706961</v>
      </c>
      <c r="I343" s="20">
        <f t="shared" si="244"/>
        <v>84.903641919999984</v>
      </c>
      <c r="J343" s="8">
        <f t="shared" si="295"/>
        <v>-13.046880638972624</v>
      </c>
      <c r="K343" s="8">
        <f t="shared" si="298"/>
        <v>0.75577158453281612</v>
      </c>
      <c r="L343" s="16"/>
    </row>
    <row r="344" spans="1:12" s="10" customFormat="1" ht="12.75" customHeight="1" x14ac:dyDescent="0.2">
      <c r="A344" s="76"/>
      <c r="B344" s="47" t="s">
        <v>10</v>
      </c>
      <c r="C344" s="48">
        <v>279.28035434999998</v>
      </c>
      <c r="D344" s="43">
        <f t="shared" si="299"/>
        <v>-26.20358733756002</v>
      </c>
      <c r="E344" s="44">
        <f t="shared" si="296"/>
        <v>5.1033959412238206</v>
      </c>
      <c r="F344" s="48">
        <v>206.90704034999999</v>
      </c>
      <c r="G344" s="43">
        <f t="shared" ref="G344:G349" si="300">((F344/F343)-1)*100</f>
        <v>-29.513990989568928</v>
      </c>
      <c r="H344" s="44">
        <f t="shared" si="297"/>
        <v>2.2980080230035727</v>
      </c>
      <c r="I344" s="48">
        <f t="shared" si="244"/>
        <v>72.373313999999993</v>
      </c>
      <c r="J344" s="43">
        <f t="shared" ref="J344:J349" si="301">((I344/I343)-1)*100</f>
        <v>-14.758292620482205</v>
      </c>
      <c r="K344" s="43">
        <f t="shared" si="298"/>
        <v>14.044628457028363</v>
      </c>
      <c r="L344" s="16"/>
    </row>
    <row r="345" spans="1:12" s="10" customFormat="1" ht="12.75" customHeight="1" x14ac:dyDescent="0.2">
      <c r="A345" s="76"/>
      <c r="B345" s="17" t="s">
        <v>11</v>
      </c>
      <c r="C345" s="20">
        <v>250.71343970000001</v>
      </c>
      <c r="D345" s="8">
        <f t="shared" si="299"/>
        <v>-10.228759096387897</v>
      </c>
      <c r="E345" s="9">
        <f>((C345/C333)-1)*100</f>
        <v>-27.387388592567351</v>
      </c>
      <c r="F345" s="20">
        <v>167.9956301</v>
      </c>
      <c r="G345" s="8">
        <f t="shared" si="300"/>
        <v>-18.806228238622612</v>
      </c>
      <c r="H345" s="9">
        <f t="shared" si="297"/>
        <v>-36.354675586264861</v>
      </c>
      <c r="I345" s="20">
        <f t="shared" si="244"/>
        <v>82.71780960000001</v>
      </c>
      <c r="J345" s="8">
        <f t="shared" si="301"/>
        <v>14.293245712086655</v>
      </c>
      <c r="K345" s="8">
        <f t="shared" si="298"/>
        <v>1.719683771892444</v>
      </c>
      <c r="L345" s="16"/>
    </row>
    <row r="346" spans="1:12" s="10" customFormat="1" ht="12.75" customHeight="1" x14ac:dyDescent="0.2">
      <c r="A346" s="76"/>
      <c r="B346" s="18" t="s">
        <v>12</v>
      </c>
      <c r="C346" s="22">
        <v>380.18763527999999</v>
      </c>
      <c r="D346" s="13">
        <f t="shared" si="299"/>
        <v>51.642303553781119</v>
      </c>
      <c r="E346" s="14">
        <f>((C346/C334)-1)*100</f>
        <v>-3.902408995188178</v>
      </c>
      <c r="F346" s="22">
        <v>280.44586056999998</v>
      </c>
      <c r="G346" s="13">
        <f t="shared" si="300"/>
        <v>66.936402097520983</v>
      </c>
      <c r="H346" s="14">
        <f t="shared" si="297"/>
        <v>-9.4681749713778629</v>
      </c>
      <c r="I346" s="22">
        <f t="shared" si="244"/>
        <v>99.741774710000016</v>
      </c>
      <c r="J346" s="13">
        <f t="shared" si="301"/>
        <v>20.580773587118784</v>
      </c>
      <c r="K346" s="13">
        <f t="shared" si="298"/>
        <v>16.180624665585299</v>
      </c>
      <c r="L346" s="16"/>
    </row>
    <row r="347" spans="1:12" s="10" customFormat="1" ht="12.75" customHeight="1" x14ac:dyDescent="0.2">
      <c r="A347" s="76"/>
      <c r="B347" s="47" t="s">
        <v>13</v>
      </c>
      <c r="C347" s="48">
        <v>393.06473216000001</v>
      </c>
      <c r="D347" s="43">
        <f t="shared" si="299"/>
        <v>3.3870372639857926</v>
      </c>
      <c r="E347" s="44">
        <f>((C347/C335)-1)*100</f>
        <v>-1.1257320972928087</v>
      </c>
      <c r="F347" s="48">
        <v>289.24858952</v>
      </c>
      <c r="G347" s="43">
        <f t="shared" si="300"/>
        <v>3.1388336173365783</v>
      </c>
      <c r="H347" s="44">
        <f t="shared" ref="H347:H354" si="302">((F347/F335)-1)*100</f>
        <v>-9.5259646793865116</v>
      </c>
      <c r="I347" s="48">
        <f t="shared" si="244"/>
        <v>103.81614264000001</v>
      </c>
      <c r="J347" s="43">
        <f t="shared" si="301"/>
        <v>4.0849162167469366</v>
      </c>
      <c r="K347" s="43">
        <f t="shared" ref="K347:K354" si="303">((I347/I335)-1)*100</f>
        <v>33.37712537794031</v>
      </c>
      <c r="L347" s="16"/>
    </row>
    <row r="348" spans="1:12" s="10" customFormat="1" ht="12.75" customHeight="1" x14ac:dyDescent="0.2">
      <c r="A348" s="76"/>
      <c r="B348" s="17" t="s">
        <v>14</v>
      </c>
      <c r="C348" s="20">
        <v>392.13757747</v>
      </c>
      <c r="D348" s="8">
        <f t="shared" si="299"/>
        <v>-0.23587837171374915</v>
      </c>
      <c r="E348" s="9">
        <f>((C348/C336)-1)*100</f>
        <v>-7.3113285892984159</v>
      </c>
      <c r="F348" s="20">
        <v>297.55767572000002</v>
      </c>
      <c r="G348" s="8">
        <f t="shared" si="300"/>
        <v>2.8726453649398076</v>
      </c>
      <c r="H348" s="9">
        <f t="shared" si="302"/>
        <v>-10.689895251968906</v>
      </c>
      <c r="I348" s="20">
        <f t="shared" si="244"/>
        <v>94.579901749999976</v>
      </c>
      <c r="J348" s="8">
        <f t="shared" si="301"/>
        <v>-8.8967290202914384</v>
      </c>
      <c r="K348" s="8">
        <f t="shared" si="303"/>
        <v>5.2103534770456372</v>
      </c>
      <c r="L348" s="16"/>
    </row>
    <row r="349" spans="1:12" s="10" customFormat="1" ht="12.75" customHeight="1" x14ac:dyDescent="0.2">
      <c r="A349" s="77"/>
      <c r="B349" s="18" t="s">
        <v>15</v>
      </c>
      <c r="C349" s="22">
        <v>341.72332985999998</v>
      </c>
      <c r="D349" s="13">
        <f t="shared" ref="D349:D356" si="304">((C349/C348)-1)*100</f>
        <v>-12.856265378917142</v>
      </c>
      <c r="E349" s="14">
        <f>((C349/C337)-1)*100</f>
        <v>11.781648021071112</v>
      </c>
      <c r="F349" s="22">
        <v>261.45110591000002</v>
      </c>
      <c r="G349" s="13">
        <f t="shared" si="300"/>
        <v>-12.134309667069743</v>
      </c>
      <c r="H349" s="14">
        <f t="shared" si="302"/>
        <v>12.644880363391753</v>
      </c>
      <c r="I349" s="22">
        <f t="shared" si="244"/>
        <v>80.272223949999955</v>
      </c>
      <c r="J349" s="13">
        <f t="shared" si="301"/>
        <v>-15.127609074726101</v>
      </c>
      <c r="K349" s="13">
        <f t="shared" si="303"/>
        <v>9.0595415927553944</v>
      </c>
      <c r="L349" s="16"/>
    </row>
    <row r="350" spans="1:12" s="10" customFormat="1" ht="10.5" customHeight="1" x14ac:dyDescent="0.2">
      <c r="A350" s="75">
        <v>2018</v>
      </c>
      <c r="B350" s="47" t="s">
        <v>4</v>
      </c>
      <c r="C350" s="48">
        <v>386.98761889000002</v>
      </c>
      <c r="D350" s="43">
        <f t="shared" si="304"/>
        <v>13.245887849841642</v>
      </c>
      <c r="E350" s="44">
        <f t="shared" ref="E350:E355" si="305">((C350/C338)-1)*100</f>
        <v>2.1573872137728767</v>
      </c>
      <c r="F350" s="48">
        <v>285.16003975000001</v>
      </c>
      <c r="G350" s="43">
        <f t="shared" ref="G350:G356" si="306">((F350/F349)-1)*100</f>
        <v>9.0682094296290252</v>
      </c>
      <c r="H350" s="44">
        <f t="shared" si="302"/>
        <v>-2.755574408106809</v>
      </c>
      <c r="I350" s="48">
        <f t="shared" si="244"/>
        <v>101.82757914000001</v>
      </c>
      <c r="J350" s="43">
        <f t="shared" ref="J350:J356" si="307">((I350/I349)-1)*100</f>
        <v>26.852819231003842</v>
      </c>
      <c r="K350" s="43">
        <f t="shared" si="303"/>
        <v>18.992746654896763</v>
      </c>
      <c r="L350" s="16"/>
    </row>
    <row r="351" spans="1:12" s="10" customFormat="1" ht="12.75" customHeight="1" x14ac:dyDescent="0.2">
      <c r="A351" s="76"/>
      <c r="B351" s="17" t="s">
        <v>5</v>
      </c>
      <c r="C351" s="20">
        <v>417.36032361999997</v>
      </c>
      <c r="D351" s="8">
        <f t="shared" si="304"/>
        <v>7.8484952095155602</v>
      </c>
      <c r="E351" s="9">
        <f t="shared" si="305"/>
        <v>5.4382129337832819</v>
      </c>
      <c r="F351" s="20">
        <v>330.57371717000001</v>
      </c>
      <c r="G351" s="8">
        <f t="shared" si="306"/>
        <v>15.925680701901367</v>
      </c>
      <c r="H351" s="9">
        <f t="shared" si="302"/>
        <v>3.7611478738362347</v>
      </c>
      <c r="I351" s="20">
        <f t="shared" ref="I351:I373" si="308">C351-F351</f>
        <v>86.786606449999965</v>
      </c>
      <c r="J351" s="8">
        <f t="shared" si="307"/>
        <v>-14.77102059877179</v>
      </c>
      <c r="K351" s="8">
        <f t="shared" si="303"/>
        <v>12.355318317772014</v>
      </c>
      <c r="L351" s="16"/>
    </row>
    <row r="352" spans="1:12" s="10" customFormat="1" ht="12.75" customHeight="1" x14ac:dyDescent="0.2">
      <c r="A352" s="76"/>
      <c r="B352" s="18" t="s">
        <v>6</v>
      </c>
      <c r="C352" s="22">
        <v>446.29968432999999</v>
      </c>
      <c r="D352" s="13">
        <f t="shared" si="304"/>
        <v>6.9339031700456522</v>
      </c>
      <c r="E352" s="14">
        <f t="shared" si="305"/>
        <v>2.034523724221593</v>
      </c>
      <c r="F352" s="22">
        <v>353.44713820999999</v>
      </c>
      <c r="G352" s="13">
        <f t="shared" si="306"/>
        <v>6.9193102330749268</v>
      </c>
      <c r="H352" s="14">
        <f t="shared" si="302"/>
        <v>1.0254553671779076</v>
      </c>
      <c r="I352" s="22">
        <f t="shared" si="308"/>
        <v>92.85254612</v>
      </c>
      <c r="J352" s="13">
        <f t="shared" si="307"/>
        <v>6.9894882610656905</v>
      </c>
      <c r="K352" s="13">
        <f t="shared" si="303"/>
        <v>6.0672788375343956</v>
      </c>
      <c r="L352" s="16"/>
    </row>
    <row r="353" spans="1:12" s="10" customFormat="1" ht="12.75" customHeight="1" x14ac:dyDescent="0.2">
      <c r="A353" s="76"/>
      <c r="B353" s="17" t="s">
        <v>7</v>
      </c>
      <c r="C353" s="20">
        <v>437.98154149999999</v>
      </c>
      <c r="D353" s="8">
        <f t="shared" si="304"/>
        <v>-1.8638020868169458</v>
      </c>
      <c r="E353" s="9">
        <f t="shared" si="305"/>
        <v>13.081827833785709</v>
      </c>
      <c r="F353" s="20">
        <v>343.66608323000003</v>
      </c>
      <c r="G353" s="8">
        <f t="shared" si="306"/>
        <v>-2.7673317796644836</v>
      </c>
      <c r="H353" s="9">
        <f t="shared" si="302"/>
        <v>12.293514096522795</v>
      </c>
      <c r="I353" s="20">
        <f t="shared" si="308"/>
        <v>94.315458269999965</v>
      </c>
      <c r="J353" s="8">
        <f t="shared" si="307"/>
        <v>1.5755218474131416</v>
      </c>
      <c r="K353" s="8">
        <f t="shared" si="303"/>
        <v>16.050380684637599</v>
      </c>
      <c r="L353" s="16"/>
    </row>
    <row r="354" spans="1:12" s="10" customFormat="1" ht="12.75" customHeight="1" x14ac:dyDescent="0.2">
      <c r="A354" s="76"/>
      <c r="B354" s="17" t="s">
        <v>8</v>
      </c>
      <c r="C354" s="20">
        <v>462.29348126999997</v>
      </c>
      <c r="D354" s="8">
        <f t="shared" si="304"/>
        <v>5.5509051104611462</v>
      </c>
      <c r="E354" s="9">
        <f t="shared" si="305"/>
        <v>1.757514199343313</v>
      </c>
      <c r="F354" s="20">
        <v>356.73531858000001</v>
      </c>
      <c r="G354" s="8">
        <f t="shared" si="306"/>
        <v>3.8028877412535689</v>
      </c>
      <c r="H354" s="9">
        <f t="shared" si="302"/>
        <v>1.9455211294694408E-2</v>
      </c>
      <c r="I354" s="20">
        <f t="shared" si="308"/>
        <v>105.55816268999996</v>
      </c>
      <c r="J354" s="8">
        <f t="shared" si="307"/>
        <v>11.920319983830364</v>
      </c>
      <c r="K354" s="8">
        <f t="shared" si="303"/>
        <v>8.1062167929476292</v>
      </c>
      <c r="L354" s="16"/>
    </row>
    <row r="355" spans="1:12" s="10" customFormat="1" ht="12.75" customHeight="1" x14ac:dyDescent="0.2">
      <c r="A355" s="76"/>
      <c r="B355" s="17" t="s">
        <v>9</v>
      </c>
      <c r="C355" s="20">
        <v>465.61405378000001</v>
      </c>
      <c r="D355" s="8">
        <f t="shared" si="304"/>
        <v>0.71828235623783154</v>
      </c>
      <c r="E355" s="9">
        <f t="shared" si="305"/>
        <v>23.032810288971927</v>
      </c>
      <c r="F355" s="20">
        <v>366.87550153000001</v>
      </c>
      <c r="G355" s="8">
        <f t="shared" si="306"/>
        <v>2.8424948195102884</v>
      </c>
      <c r="H355" s="9">
        <f t="shared" ref="H355:H360" si="309">((F355/F343)-1)*100</f>
        <v>24.981681932168232</v>
      </c>
      <c r="I355" s="20">
        <f t="shared" si="308"/>
        <v>98.738552249999998</v>
      </c>
      <c r="J355" s="8">
        <f t="shared" si="307"/>
        <v>-6.4605240051663131</v>
      </c>
      <c r="K355" s="8">
        <f t="shared" ref="K355:K360" si="310">((I355/I343)-1)*100</f>
        <v>16.294837320448387</v>
      </c>
      <c r="L355" s="16"/>
    </row>
    <row r="356" spans="1:12" s="10" customFormat="1" ht="12.75" customHeight="1" x14ac:dyDescent="0.2">
      <c r="A356" s="76"/>
      <c r="B356" s="47" t="s">
        <v>10</v>
      </c>
      <c r="C356" s="48">
        <v>348.92191678</v>
      </c>
      <c r="D356" s="43">
        <f t="shared" si="304"/>
        <v>-25.061987724093992</v>
      </c>
      <c r="E356" s="44">
        <f t="shared" ref="E356:E362" si="311">((C356/C344)-1)*100</f>
        <v>24.936076363869031</v>
      </c>
      <c r="F356" s="48">
        <v>254.05743412000001</v>
      </c>
      <c r="G356" s="43">
        <f t="shared" si="306"/>
        <v>-30.751049590258528</v>
      </c>
      <c r="H356" s="44">
        <f t="shared" si="309"/>
        <v>22.788201740376412</v>
      </c>
      <c r="I356" s="48">
        <f t="shared" si="308"/>
        <v>94.864482659999993</v>
      </c>
      <c r="J356" s="43">
        <f t="shared" si="307"/>
        <v>-3.9235632908522833</v>
      </c>
      <c r="K356" s="43">
        <f t="shared" si="310"/>
        <v>31.076604644634621</v>
      </c>
      <c r="L356" s="16"/>
    </row>
    <row r="357" spans="1:12" s="10" customFormat="1" ht="12.75" customHeight="1" x14ac:dyDescent="0.2">
      <c r="A357" s="76"/>
      <c r="B357" s="17" t="s">
        <v>11</v>
      </c>
      <c r="C357" s="20">
        <v>345.72628599000001</v>
      </c>
      <c r="D357" s="8">
        <f t="shared" ref="D357:D363" si="312">((C357/C356)-1)*100</f>
        <v>-0.91585843030171921</v>
      </c>
      <c r="E357" s="9">
        <f t="shared" si="311"/>
        <v>37.896989648297662</v>
      </c>
      <c r="F357" s="20">
        <v>258.09952218000001</v>
      </c>
      <c r="G357" s="8">
        <f t="shared" ref="G357:G363" si="313">((F357/F356)-1)*100</f>
        <v>1.5910134942521692</v>
      </c>
      <c r="H357" s="9">
        <f t="shared" si="309"/>
        <v>53.634664203089891</v>
      </c>
      <c r="I357" s="20">
        <f t="shared" si="308"/>
        <v>87.62676381</v>
      </c>
      <c r="J357" s="8">
        <f t="shared" ref="J357:J363" si="314">((I357/I356)-1)*100</f>
        <v>-7.6295349397945023</v>
      </c>
      <c r="K357" s="8">
        <f t="shared" si="310"/>
        <v>5.9345795467001805</v>
      </c>
      <c r="L357" s="16"/>
    </row>
    <row r="358" spans="1:12" s="10" customFormat="1" ht="12.75" customHeight="1" x14ac:dyDescent="0.2">
      <c r="A358" s="76"/>
      <c r="B358" s="18" t="s">
        <v>12</v>
      </c>
      <c r="C358" s="22">
        <v>399.52099522999998</v>
      </c>
      <c r="D358" s="13">
        <f t="shared" si="312"/>
        <v>15.559912977388123</v>
      </c>
      <c r="E358" s="14">
        <f t="shared" si="311"/>
        <v>5.0852153399890021</v>
      </c>
      <c r="F358" s="22">
        <v>303.12546236999998</v>
      </c>
      <c r="G358" s="13">
        <f t="shared" si="313"/>
        <v>17.445185411307595</v>
      </c>
      <c r="H358" s="14">
        <f t="shared" si="309"/>
        <v>8.0869804082343002</v>
      </c>
      <c r="I358" s="22">
        <f t="shared" si="308"/>
        <v>96.395532860000003</v>
      </c>
      <c r="J358" s="13">
        <f t="shared" si="314"/>
        <v>10.006952977304074</v>
      </c>
      <c r="K358" s="13">
        <f t="shared" si="310"/>
        <v>-3.3549050633290167</v>
      </c>
      <c r="L358" s="16"/>
    </row>
    <row r="359" spans="1:12" s="10" customFormat="1" ht="12.75" customHeight="1" x14ac:dyDescent="0.2">
      <c r="A359" s="76"/>
      <c r="B359" s="47" t="s">
        <v>13</v>
      </c>
      <c r="C359" s="48">
        <v>435.65361739999997</v>
      </c>
      <c r="D359" s="43">
        <f t="shared" si="312"/>
        <v>9.0439858233730241</v>
      </c>
      <c r="E359" s="44">
        <f t="shared" si="311"/>
        <v>10.835081795805547</v>
      </c>
      <c r="F359" s="48">
        <v>327.80269701999998</v>
      </c>
      <c r="G359" s="43">
        <f t="shared" si="313"/>
        <v>8.1409309719678191</v>
      </c>
      <c r="H359" s="44">
        <f t="shared" si="309"/>
        <v>13.329056353906331</v>
      </c>
      <c r="I359" s="48">
        <f t="shared" si="308"/>
        <v>107.85092037999999</v>
      </c>
      <c r="J359" s="43">
        <f t="shared" si="314"/>
        <v>11.883732762427091</v>
      </c>
      <c r="K359" s="43">
        <f t="shared" si="310"/>
        <v>3.8864647032699429</v>
      </c>
      <c r="L359" s="16"/>
    </row>
    <row r="360" spans="1:12" s="10" customFormat="1" ht="12.75" customHeight="1" x14ac:dyDescent="0.2">
      <c r="A360" s="76"/>
      <c r="B360" s="17" t="s">
        <v>14</v>
      </c>
      <c r="C360" s="20">
        <v>378.96125294000001</v>
      </c>
      <c r="D360" s="8">
        <f t="shared" si="312"/>
        <v>-13.013174273254634</v>
      </c>
      <c r="E360" s="9">
        <f t="shared" si="311"/>
        <v>-3.3601279976816389</v>
      </c>
      <c r="F360" s="20">
        <v>285.62449206000002</v>
      </c>
      <c r="G360" s="8">
        <f t="shared" si="313"/>
        <v>-12.866948729658123</v>
      </c>
      <c r="H360" s="9">
        <f t="shared" si="309"/>
        <v>-4.0103766878556542</v>
      </c>
      <c r="I360" s="20">
        <f t="shared" si="308"/>
        <v>93.336760879999986</v>
      </c>
      <c r="J360" s="8">
        <f t="shared" si="314"/>
        <v>-13.457613016987779</v>
      </c>
      <c r="K360" s="8">
        <f t="shared" si="310"/>
        <v>-1.3143816466271496</v>
      </c>
      <c r="L360" s="16"/>
    </row>
    <row r="361" spans="1:12" s="10" customFormat="1" ht="12.75" customHeight="1" x14ac:dyDescent="0.2">
      <c r="A361" s="77"/>
      <c r="B361" s="18" t="s">
        <v>15</v>
      </c>
      <c r="C361" s="22">
        <v>330.4658953</v>
      </c>
      <c r="D361" s="13">
        <f t="shared" si="312"/>
        <v>-12.79691716864736</v>
      </c>
      <c r="E361" s="14">
        <f t="shared" si="311"/>
        <v>-3.2943125553095864</v>
      </c>
      <c r="F361" s="22">
        <v>252.77730468999999</v>
      </c>
      <c r="G361" s="13">
        <f t="shared" si="313"/>
        <v>-11.500129814882943</v>
      </c>
      <c r="H361" s="14">
        <f t="shared" ref="H361:H366" si="315">((F361/F349)-1)*100</f>
        <v>-3.317561495794874</v>
      </c>
      <c r="I361" s="22">
        <f t="shared" si="308"/>
        <v>77.688590610000006</v>
      </c>
      <c r="J361" s="13">
        <f t="shared" si="314"/>
        <v>-16.765281034466494</v>
      </c>
      <c r="K361" s="13">
        <f t="shared" ref="K361:K366" si="316">((I361/I349)-1)*100</f>
        <v>-3.2185894607943633</v>
      </c>
      <c r="L361" s="16"/>
    </row>
    <row r="362" spans="1:12" s="10" customFormat="1" ht="10.5" customHeight="1" x14ac:dyDescent="0.2">
      <c r="A362" s="75">
        <v>2019</v>
      </c>
      <c r="B362" s="47" t="s">
        <v>4</v>
      </c>
      <c r="C362" s="48">
        <v>415.3</v>
      </c>
      <c r="D362" s="43">
        <f t="shared" si="312"/>
        <v>25.671061948158624</v>
      </c>
      <c r="E362" s="44">
        <f t="shared" si="311"/>
        <v>7.3160948123375702</v>
      </c>
      <c r="F362" s="48">
        <v>305.66000000000003</v>
      </c>
      <c r="G362" s="43">
        <f t="shared" si="313"/>
        <v>20.920665870242615</v>
      </c>
      <c r="H362" s="44">
        <f t="shared" si="315"/>
        <v>7.1889316146723559</v>
      </c>
      <c r="I362" s="48">
        <f t="shared" si="308"/>
        <v>109.63999999999999</v>
      </c>
      <c r="J362" s="43">
        <f t="shared" si="314"/>
        <v>41.127544133729231</v>
      </c>
      <c r="K362" s="43">
        <f t="shared" si="316"/>
        <v>7.672205237501406</v>
      </c>
      <c r="L362" s="16"/>
    </row>
    <row r="363" spans="1:12" s="10" customFormat="1" ht="12.75" customHeight="1" x14ac:dyDescent="0.2">
      <c r="A363" s="76"/>
      <c r="B363" s="17" t="s">
        <v>5</v>
      </c>
      <c r="C363" s="20">
        <v>430.06</v>
      </c>
      <c r="D363" s="8">
        <f t="shared" si="312"/>
        <v>3.5540573079701376</v>
      </c>
      <c r="E363" s="9">
        <f t="shared" ref="E363:E368" si="317">((C363/C351)-1)*100</f>
        <v>3.0428566543768687</v>
      </c>
      <c r="F363" s="20">
        <v>317.14</v>
      </c>
      <c r="G363" s="8">
        <f t="shared" si="313"/>
        <v>3.7558071059346831</v>
      </c>
      <c r="H363" s="9">
        <f t="shared" si="315"/>
        <v>-4.0637583910192232</v>
      </c>
      <c r="I363" s="20">
        <f t="shared" si="308"/>
        <v>112.92000000000002</v>
      </c>
      <c r="J363" s="8">
        <f t="shared" si="314"/>
        <v>2.991608901860654</v>
      </c>
      <c r="K363" s="8">
        <f t="shared" si="316"/>
        <v>30.112242682350043</v>
      </c>
      <c r="L363" s="16"/>
    </row>
    <row r="364" spans="1:12" s="10" customFormat="1" ht="12.75" customHeight="1" x14ac:dyDescent="0.2">
      <c r="A364" s="76"/>
      <c r="B364" s="18" t="s">
        <v>6</v>
      </c>
      <c r="C364" s="22">
        <v>433.45</v>
      </c>
      <c r="D364" s="13">
        <f t="shared" ref="D364:D369" si="318">((C364/C363)-1)*100</f>
        <v>0.78826210296236709</v>
      </c>
      <c r="E364" s="14">
        <f t="shared" si="317"/>
        <v>-2.879160524007629</v>
      </c>
      <c r="F364" s="22">
        <v>344.8</v>
      </c>
      <c r="G364" s="13">
        <f t="shared" ref="G364:G369" si="319">((F364/F363)-1)*100</f>
        <v>8.7217001954972737</v>
      </c>
      <c r="H364" s="14">
        <f t="shared" si="315"/>
        <v>-2.4465152706547921</v>
      </c>
      <c r="I364" s="22">
        <f t="shared" si="308"/>
        <v>88.649999999999977</v>
      </c>
      <c r="J364" s="13">
        <f t="shared" ref="J364:J369" si="320">((I364/I363)-1)*100</f>
        <v>-21.493092454835317</v>
      </c>
      <c r="K364" s="13">
        <f t="shared" si="316"/>
        <v>-4.5260429526281065</v>
      </c>
      <c r="L364" s="16"/>
    </row>
    <row r="365" spans="1:12" s="10" customFormat="1" ht="12.75" customHeight="1" x14ac:dyDescent="0.2">
      <c r="A365" s="76"/>
      <c r="B365" s="17" t="s">
        <v>7</v>
      </c>
      <c r="C365" s="20">
        <v>463.12</v>
      </c>
      <c r="D365" s="8">
        <f t="shared" si="318"/>
        <v>6.8450801707232722</v>
      </c>
      <c r="E365" s="9">
        <f t="shared" si="317"/>
        <v>5.7396159696378568</v>
      </c>
      <c r="F365" s="20">
        <v>352.1</v>
      </c>
      <c r="G365" s="8">
        <f t="shared" si="319"/>
        <v>2.1171693735498875</v>
      </c>
      <c r="H365" s="9">
        <f t="shared" si="315"/>
        <v>2.4541021594951973</v>
      </c>
      <c r="I365" s="20">
        <f t="shared" si="308"/>
        <v>111.01999999999998</v>
      </c>
      <c r="J365" s="8">
        <f t="shared" si="320"/>
        <v>25.23406655386351</v>
      </c>
      <c r="K365" s="8">
        <f t="shared" si="316"/>
        <v>17.711350860618591</v>
      </c>
      <c r="L365" s="16"/>
    </row>
    <row r="366" spans="1:12" s="10" customFormat="1" ht="12.75" customHeight="1" x14ac:dyDescent="0.2">
      <c r="A366" s="76"/>
      <c r="B366" s="17" t="s">
        <v>8</v>
      </c>
      <c r="C366" s="20">
        <v>482.16</v>
      </c>
      <c r="D366" s="8">
        <f t="shared" si="318"/>
        <v>4.1112454655380937</v>
      </c>
      <c r="E366" s="9">
        <f t="shared" si="317"/>
        <v>4.2973824063933019</v>
      </c>
      <c r="F366" s="20">
        <v>353.82</v>
      </c>
      <c r="G366" s="8">
        <f t="shared" si="319"/>
        <v>0.48849758591309467</v>
      </c>
      <c r="H366" s="9">
        <f t="shared" si="315"/>
        <v>-0.81722174064641218</v>
      </c>
      <c r="I366" s="20">
        <f t="shared" si="308"/>
        <v>128.34000000000003</v>
      </c>
      <c r="J366" s="8">
        <f t="shared" si="320"/>
        <v>15.600792649973027</v>
      </c>
      <c r="K366" s="8">
        <f t="shared" si="316"/>
        <v>21.582260177173684</v>
      </c>
      <c r="L366" s="16"/>
    </row>
    <row r="367" spans="1:12" s="10" customFormat="1" ht="12.75" customHeight="1" x14ac:dyDescent="0.2">
      <c r="A367" s="76"/>
      <c r="B367" s="17" t="s">
        <v>9</v>
      </c>
      <c r="C367" s="20">
        <v>476.54</v>
      </c>
      <c r="D367" s="8">
        <f t="shared" si="318"/>
        <v>-1.1655881864941153</v>
      </c>
      <c r="E367" s="9">
        <f t="shared" si="317"/>
        <v>2.3465671045149517</v>
      </c>
      <c r="F367" s="20">
        <v>365.79</v>
      </c>
      <c r="G367" s="8">
        <f t="shared" si="319"/>
        <v>3.3830761404103793</v>
      </c>
      <c r="H367" s="9">
        <f t="shared" ref="H367" si="321">((F367/F355)-1)*100</f>
        <v>-0.29587735498093348</v>
      </c>
      <c r="I367" s="20">
        <f t="shared" si="308"/>
        <v>110.75</v>
      </c>
      <c r="J367" s="8">
        <f t="shared" si="320"/>
        <v>-13.705781517843253</v>
      </c>
      <c r="K367" s="8">
        <f t="shared" ref="K367" si="322">((I367/I355)-1)*100</f>
        <v>12.164901627874535</v>
      </c>
      <c r="L367" s="16"/>
    </row>
    <row r="368" spans="1:12" s="10" customFormat="1" ht="12.75" customHeight="1" x14ac:dyDescent="0.2">
      <c r="A368" s="76"/>
      <c r="B368" s="47" t="s">
        <v>10</v>
      </c>
      <c r="C368" s="48">
        <v>433.25</v>
      </c>
      <c r="D368" s="43">
        <f t="shared" si="318"/>
        <v>-9.0842321735845939</v>
      </c>
      <c r="E368" s="44">
        <f t="shared" si="317"/>
        <v>24.168181809332999</v>
      </c>
      <c r="F368" s="48">
        <v>307.04000000000002</v>
      </c>
      <c r="G368" s="43">
        <f t="shared" si="319"/>
        <v>-16.061127969600044</v>
      </c>
      <c r="H368" s="44">
        <f t="shared" ref="H368" si="323">((F368/F356)-1)*100</f>
        <v>20.85456230144187</v>
      </c>
      <c r="I368" s="48">
        <f t="shared" si="308"/>
        <v>126.20999999999998</v>
      </c>
      <c r="J368" s="43">
        <f t="shared" si="320"/>
        <v>13.959367945823908</v>
      </c>
      <c r="K368" s="43">
        <f t="shared" ref="K368" si="324">((I368/I356)-1)*100</f>
        <v>33.042416361816038</v>
      </c>
      <c r="L368" s="16"/>
    </row>
    <row r="369" spans="1:12" s="10" customFormat="1" ht="12.75" customHeight="1" x14ac:dyDescent="0.2">
      <c r="A369" s="76"/>
      <c r="B369" s="17" t="s">
        <v>11</v>
      </c>
      <c r="C369" s="20">
        <v>382.11</v>
      </c>
      <c r="D369" s="8">
        <f t="shared" si="318"/>
        <v>-11.803808424697049</v>
      </c>
      <c r="E369" s="9">
        <f t="shared" ref="E369" si="325">((C369/C357)-1)*100</f>
        <v>10.523849497244298</v>
      </c>
      <c r="F369" s="20">
        <v>282.10000000000002</v>
      </c>
      <c r="G369" s="8">
        <f t="shared" si="319"/>
        <v>-8.1227201667535169</v>
      </c>
      <c r="H369" s="9">
        <f t="shared" ref="H369" si="326">((F369/F357)-1)*100</f>
        <v>9.2989237706770922</v>
      </c>
      <c r="I369" s="20">
        <f t="shared" si="308"/>
        <v>100.00999999999999</v>
      </c>
      <c r="J369" s="8">
        <f t="shared" si="320"/>
        <v>-20.759052373029075</v>
      </c>
      <c r="K369" s="8">
        <f t="shared" ref="K369" si="327">((I369/I357)-1)*100</f>
        <v>14.131796783971629</v>
      </c>
      <c r="L369" s="16"/>
    </row>
    <row r="370" spans="1:12" s="10" customFormat="1" ht="12.75" customHeight="1" x14ac:dyDescent="0.2">
      <c r="A370" s="76"/>
      <c r="B370" s="18" t="s">
        <v>12</v>
      </c>
      <c r="C370" s="22">
        <v>486.24</v>
      </c>
      <c r="D370" s="13">
        <f t="shared" ref="D370" si="328">((C370/C369)-1)*100</f>
        <v>27.251315066342151</v>
      </c>
      <c r="E370" s="14">
        <f t="shared" ref="E370" si="329">((C370/C358)-1)*100</f>
        <v>21.705744079876666</v>
      </c>
      <c r="F370" s="22">
        <v>364.78</v>
      </c>
      <c r="G370" s="13">
        <f t="shared" ref="G370" si="330">((F370/F369)-1)*100</f>
        <v>29.308755760368644</v>
      </c>
      <c r="H370" s="14">
        <f t="shared" ref="H370" si="331">((F370/F358)-1)*100</f>
        <v>20.339610255090832</v>
      </c>
      <c r="I370" s="22">
        <f t="shared" si="308"/>
        <v>121.46000000000004</v>
      </c>
      <c r="J370" s="13">
        <f t="shared" ref="J370" si="332">((I370/I369)-1)*100</f>
        <v>21.447855214478608</v>
      </c>
      <c r="K370" s="13">
        <f t="shared" ref="K370" si="333">((I370/I358)-1)*100</f>
        <v>26.001689493643234</v>
      </c>
      <c r="L370" s="16"/>
    </row>
    <row r="371" spans="1:12" s="10" customFormat="1" ht="12.75" customHeight="1" x14ac:dyDescent="0.2">
      <c r="A371" s="76"/>
      <c r="B371" s="47" t="s">
        <v>13</v>
      </c>
      <c r="C371" s="48">
        <v>550.58000000000004</v>
      </c>
      <c r="D371" s="43">
        <f t="shared" ref="D371" si="334">((C371/C370)-1)*100</f>
        <v>13.232148733135896</v>
      </c>
      <c r="E371" s="44">
        <f t="shared" ref="E371" si="335">((C371/C359)-1)*100</f>
        <v>26.380219975191711</v>
      </c>
      <c r="F371" s="48">
        <v>428.72</v>
      </c>
      <c r="G371" s="43">
        <f t="shared" ref="G371" si="336">((F371/F370)-1)*100</f>
        <v>17.528373266078191</v>
      </c>
      <c r="H371" s="44">
        <f t="shared" ref="H371" si="337">((F371/F359)-1)*100</f>
        <v>30.785989223829624</v>
      </c>
      <c r="I371" s="48">
        <f t="shared" si="308"/>
        <v>121.86000000000001</v>
      </c>
      <c r="J371" s="43">
        <f t="shared" ref="J371" si="338">((I371/I370)-1)*100</f>
        <v>0.32932652725174982</v>
      </c>
      <c r="K371" s="43">
        <f t="shared" ref="K371" si="339">((I371/I359)-1)*100</f>
        <v>12.989300017691718</v>
      </c>
      <c r="L371" s="16"/>
    </row>
    <row r="372" spans="1:12" s="10" customFormat="1" ht="12.75" customHeight="1" x14ac:dyDescent="0.2">
      <c r="A372" s="76"/>
      <c r="B372" s="17" t="s">
        <v>14</v>
      </c>
      <c r="C372" s="20">
        <v>492.44</v>
      </c>
      <c r="D372" s="8">
        <f t="shared" ref="D372" si="340">((C372/C371)-1)*100</f>
        <v>-10.559773329942978</v>
      </c>
      <c r="E372" s="9">
        <f t="shared" ref="E372" si="341">((C372/C360)-1)*100</f>
        <v>29.944683309870413</v>
      </c>
      <c r="F372" s="20">
        <v>382.25</v>
      </c>
      <c r="G372" s="8">
        <f t="shared" ref="G372" si="342">((F372/F371)-1)*100</f>
        <v>-10.839242395969407</v>
      </c>
      <c r="H372" s="9">
        <f t="shared" ref="H372" si="343">((F372/F360)-1)*100</f>
        <v>33.829559658246055</v>
      </c>
      <c r="I372" s="20">
        <f t="shared" si="308"/>
        <v>110.19</v>
      </c>
      <c r="J372" s="8">
        <f t="shared" ref="J372" si="344">((I372/I371)-1)*100</f>
        <v>-9.576563269325467</v>
      </c>
      <c r="K372" s="8">
        <f t="shared" ref="K372" si="345">((I372/I360)-1)*100</f>
        <v>18.056378816989028</v>
      </c>
      <c r="L372" s="16"/>
    </row>
    <row r="373" spans="1:12" s="10" customFormat="1" ht="12.75" customHeight="1" x14ac:dyDescent="0.2">
      <c r="A373" s="77"/>
      <c r="B373" s="18" t="s">
        <v>15</v>
      </c>
      <c r="C373" s="22">
        <v>419.75</v>
      </c>
      <c r="D373" s="13">
        <f t="shared" ref="D373" si="346">((C373/C372)-1)*100</f>
        <v>-14.761189180407763</v>
      </c>
      <c r="E373" s="14">
        <f t="shared" ref="E373" si="347">((C373/C361)-1)*100</f>
        <v>27.01764568441989</v>
      </c>
      <c r="F373" s="22">
        <v>325.98</v>
      </c>
      <c r="G373" s="13">
        <f t="shared" ref="G373" si="348">((F373/F372)-1)*100</f>
        <v>-14.720732504905165</v>
      </c>
      <c r="H373" s="14">
        <f t="shared" ref="H373" si="349">((F373/F361)-1)*100</f>
        <v>28.959362233794693</v>
      </c>
      <c r="I373" s="22">
        <f t="shared" si="308"/>
        <v>93.769999999999982</v>
      </c>
      <c r="J373" s="13">
        <f t="shared" ref="J373" si="350">((I373/I372)-1)*100</f>
        <v>-14.901533714493166</v>
      </c>
      <c r="K373" s="13">
        <f t="shared" ref="K373" si="351">((I373/I361)-1)*100</f>
        <v>20.699834124587646</v>
      </c>
      <c r="L373" s="16"/>
    </row>
    <row r="374" spans="1:12" s="10" customFormat="1" ht="10.5" customHeight="1" x14ac:dyDescent="0.2">
      <c r="A374" s="75">
        <v>2020</v>
      </c>
      <c r="B374" s="47" t="s">
        <v>4</v>
      </c>
      <c r="C374" s="48">
        <v>440.66</v>
      </c>
      <c r="D374" s="43">
        <f t="shared" ref="D374" si="352">((C374/C373)-1)*100</f>
        <v>4.9815366289458041</v>
      </c>
      <c r="E374" s="44">
        <f t="shared" ref="E374" si="353">((C374/C362)-1)*100</f>
        <v>6.1064290874067062</v>
      </c>
      <c r="F374" s="48">
        <v>321.43</v>
      </c>
      <c r="G374" s="43">
        <f t="shared" ref="G374" si="354">((F374/F373)-1)*100</f>
        <v>-1.3957911528314604</v>
      </c>
      <c r="H374" s="44">
        <f t="shared" ref="H374" si="355">((F374/F362)-1)*100</f>
        <v>5.1593273571942655</v>
      </c>
      <c r="I374" s="48">
        <v>119.23</v>
      </c>
      <c r="J374" s="43">
        <f t="shared" ref="J374" si="356">((I374/I373)-1)*100</f>
        <v>27.151541004585724</v>
      </c>
      <c r="K374" s="43">
        <f t="shared" ref="K374" si="357">((I374/I362)-1)*100</f>
        <v>8.7468077344035287</v>
      </c>
      <c r="L374" s="16"/>
    </row>
    <row r="375" spans="1:12" s="10" customFormat="1" ht="12.75" customHeight="1" x14ac:dyDescent="0.2">
      <c r="A375" s="76"/>
      <c r="B375" s="17" t="s">
        <v>5</v>
      </c>
      <c r="C375" s="20">
        <v>473.98</v>
      </c>
      <c r="D375" s="8">
        <f t="shared" ref="D375" si="358">((C375/C374)-1)*100</f>
        <v>7.5613851949348776</v>
      </c>
      <c r="E375" s="9">
        <f t="shared" ref="E375" si="359">((C375/C363)-1)*100</f>
        <v>10.212528484397531</v>
      </c>
      <c r="F375" s="20">
        <v>371.22</v>
      </c>
      <c r="G375" s="8">
        <f t="shared" ref="G375" si="360">((F375/F374)-1)*100</f>
        <v>15.490153377096117</v>
      </c>
      <c r="H375" s="9">
        <f t="shared" ref="H375" si="361">((F375/F363)-1)*100</f>
        <v>17.052405877530454</v>
      </c>
      <c r="I375" s="20">
        <v>102.76</v>
      </c>
      <c r="J375" s="8">
        <f t="shared" ref="J375" si="362">((I375/I374)-1)*100</f>
        <v>-13.813637507338761</v>
      </c>
      <c r="K375" s="8">
        <f t="shared" ref="K375" si="363">((I375/I363)-1)*100</f>
        <v>-8.9975203684024123</v>
      </c>
      <c r="L375" s="16"/>
    </row>
    <row r="376" spans="1:12" s="10" customFormat="1" ht="12.75" customHeight="1" x14ac:dyDescent="0.2">
      <c r="A376" s="76"/>
      <c r="B376" s="18" t="s">
        <v>6</v>
      </c>
      <c r="C376" s="22">
        <v>390.31</v>
      </c>
      <c r="D376" s="13">
        <f t="shared" ref="D376" si="364">((C376/C375)-1)*100</f>
        <v>-17.652643571458714</v>
      </c>
      <c r="E376" s="14">
        <f t="shared" ref="E376" si="365">((C376/C364)-1)*100</f>
        <v>-9.9527050409505158</v>
      </c>
      <c r="F376" s="22">
        <v>293.10000000000002</v>
      </c>
      <c r="G376" s="13">
        <f t="shared" ref="G376" si="366">((F376/F375)-1)*100</f>
        <v>-21.044124777759819</v>
      </c>
      <c r="H376" s="14">
        <f t="shared" ref="H376" si="367">((F376/F364)-1)*100</f>
        <v>-14.994199535962871</v>
      </c>
      <c r="I376" s="22">
        <v>97.21</v>
      </c>
      <c r="J376" s="13">
        <f t="shared" ref="J376" si="368">((I376/I375)-1)*100</f>
        <v>-5.4009342156481228</v>
      </c>
      <c r="K376" s="13">
        <f t="shared" ref="K376" si="369">((I376/I364)-1)*100</f>
        <v>9.6559503666102877</v>
      </c>
      <c r="L376" s="16"/>
    </row>
    <row r="377" spans="1:12" s="10" customFormat="1" ht="12.75" customHeight="1" x14ac:dyDescent="0.2">
      <c r="A377" s="76"/>
      <c r="B377" s="17" t="s">
        <v>7</v>
      </c>
      <c r="C377" s="20">
        <v>202.94</v>
      </c>
      <c r="D377" s="8">
        <f t="shared" ref="D377" si="370">((C377/C376)-1)*100</f>
        <v>-48.005431580026134</v>
      </c>
      <c r="E377" s="9">
        <f t="shared" ref="E377" si="371">((C377/C365)-1)*100</f>
        <v>-56.179823803765757</v>
      </c>
      <c r="F377" s="20">
        <v>124.49</v>
      </c>
      <c r="G377" s="8">
        <f t="shared" ref="G377" si="372">((F377/F376)-1)*100</f>
        <v>-57.526441487546919</v>
      </c>
      <c r="H377" s="9">
        <f t="shared" ref="H377" si="373">((F377/F365)-1)*100</f>
        <v>-64.643567168418059</v>
      </c>
      <c r="I377" s="20">
        <v>78.45</v>
      </c>
      <c r="J377" s="8">
        <f t="shared" ref="J377" si="374">((I377/I376)-1)*100</f>
        <v>-19.298426087851041</v>
      </c>
      <c r="K377" s="8">
        <f t="shared" ref="K377" si="375">((I377/I365)-1)*100</f>
        <v>-29.337056386236704</v>
      </c>
      <c r="L377" s="16"/>
    </row>
    <row r="378" spans="1:12" s="10" customFormat="1" ht="12.75" customHeight="1" x14ac:dyDescent="0.2">
      <c r="A378" s="76"/>
      <c r="B378" s="17" t="s">
        <v>8</v>
      </c>
      <c r="C378" s="20">
        <v>271.70999999999998</v>
      </c>
      <c r="D378" s="8">
        <f t="shared" ref="D378" si="376">((C378/C377)-1)*100</f>
        <v>33.886863112249912</v>
      </c>
      <c r="E378" s="9">
        <f t="shared" ref="E378" si="377">((C378/C366)-1)*100</f>
        <v>-43.647336983573922</v>
      </c>
      <c r="F378" s="20">
        <v>181.34</v>
      </c>
      <c r="G378" s="8">
        <f t="shared" ref="G378" si="378">((F378/F377)-1)*100</f>
        <v>45.666318579805612</v>
      </c>
      <c r="H378" s="9">
        <f t="shared" ref="H378" si="379">((F378/F366)-1)*100</f>
        <v>-48.747950935503923</v>
      </c>
      <c r="I378" s="20">
        <v>90.37</v>
      </c>
      <c r="J378" s="8">
        <f t="shared" ref="J378" si="380">((I378/I377)-1)*100</f>
        <v>15.194391332058643</v>
      </c>
      <c r="K378" s="8">
        <f t="shared" ref="K378" si="381">((I378/I366)-1)*100</f>
        <v>-29.585476079164728</v>
      </c>
      <c r="L378" s="16"/>
    </row>
    <row r="379" spans="1:12" s="10" customFormat="1" ht="12.75" customHeight="1" x14ac:dyDescent="0.2">
      <c r="A379" s="76"/>
      <c r="B379" s="17" t="s">
        <v>9</v>
      </c>
      <c r="C379" s="20">
        <v>368.39</v>
      </c>
      <c r="D379" s="8">
        <f t="shared" ref="D379" si="382">((C379/C378)-1)*100</f>
        <v>35.582054396231278</v>
      </c>
      <c r="E379" s="9">
        <f t="shared" ref="E379" si="383">((C379/C367)-1)*100</f>
        <v>-22.694841985982293</v>
      </c>
      <c r="F379" s="20">
        <v>278.52999999999997</v>
      </c>
      <c r="G379" s="8">
        <f t="shared" ref="G379" si="384">((F379/F378)-1)*100</f>
        <v>53.59545604940994</v>
      </c>
      <c r="H379" s="9">
        <f t="shared" ref="H379" si="385">((F379/F367)-1)*100</f>
        <v>-23.855217474507239</v>
      </c>
      <c r="I379" s="20">
        <v>89.86</v>
      </c>
      <c r="J379" s="8">
        <f t="shared" ref="J379" si="386">((I379/I378)-1)*100</f>
        <v>-0.56434657519088827</v>
      </c>
      <c r="K379" s="8">
        <f t="shared" ref="K379" si="387">((I379/I367)-1)*100</f>
        <v>-18.862302483069982</v>
      </c>
      <c r="L379" s="16"/>
    </row>
    <row r="380" spans="1:12" s="10" customFormat="1" ht="12.75" customHeight="1" x14ac:dyDescent="0.2">
      <c r="A380" s="76"/>
      <c r="B380" s="47" t="s">
        <v>10</v>
      </c>
      <c r="C380" s="48">
        <v>295.02999999999997</v>
      </c>
      <c r="D380" s="43">
        <f t="shared" ref="D380" si="388">((C380/C379)-1)*100</f>
        <v>-19.91367843861126</v>
      </c>
      <c r="E380" s="44">
        <f t="shared" ref="E380" si="389">((C380/C368)-1)*100</f>
        <v>-31.903058280438557</v>
      </c>
      <c r="F380" s="48">
        <v>218.15</v>
      </c>
      <c r="G380" s="43">
        <f t="shared" ref="G380" si="390">((F380/F379)-1)*100</f>
        <v>-21.678095716798897</v>
      </c>
      <c r="H380" s="44">
        <f t="shared" ref="H380" si="391">((F380/F368)-1)*100</f>
        <v>-28.950625325690471</v>
      </c>
      <c r="I380" s="48">
        <v>76.88</v>
      </c>
      <c r="J380" s="43">
        <f t="shared" ref="J380" si="392">((I380/I379)-1)*100</f>
        <v>-14.444691742710891</v>
      </c>
      <c r="K380" s="43">
        <f t="shared" ref="K380" si="393">((I380/I368)-1)*100</f>
        <v>-39.085650899294819</v>
      </c>
      <c r="L380" s="16"/>
    </row>
    <row r="381" spans="1:12" s="10" customFormat="1" ht="12.75" customHeight="1" x14ac:dyDescent="0.2">
      <c r="A381" s="76"/>
      <c r="B381" s="17" t="s">
        <v>11</v>
      </c>
      <c r="C381" s="20">
        <v>301.5</v>
      </c>
      <c r="D381" s="8">
        <f t="shared" ref="D381" si="394">((C381/C380)-1)*100</f>
        <v>2.1929973223062227</v>
      </c>
      <c r="E381" s="9">
        <f t="shared" ref="E381" si="395">((C381/C369)-1)*100</f>
        <v>-21.096019470833006</v>
      </c>
      <c r="F381" s="20">
        <v>232.78</v>
      </c>
      <c r="G381" s="8">
        <f t="shared" ref="G381" si="396">((F381/F380)-1)*100</f>
        <v>6.7063946825578702</v>
      </c>
      <c r="H381" s="9">
        <f t="shared" ref="H381" si="397">((F381/F369)-1)*100</f>
        <v>-17.483161999291042</v>
      </c>
      <c r="I381" s="20">
        <v>68.72</v>
      </c>
      <c r="J381" s="8">
        <f t="shared" ref="J381" si="398">((I381/I380)-1)*100</f>
        <v>-10.613943808532778</v>
      </c>
      <c r="K381" s="8">
        <f t="shared" ref="K381" si="399">((I381/I369)-1)*100</f>
        <v>-31.286871312868701</v>
      </c>
      <c r="L381" s="16"/>
    </row>
    <row r="382" spans="1:12" s="10" customFormat="1" ht="12.75" customHeight="1" x14ac:dyDescent="0.2">
      <c r="A382" s="76"/>
      <c r="B382" s="18" t="s">
        <v>12</v>
      </c>
      <c r="C382" s="22">
        <v>491.38</v>
      </c>
      <c r="D382" s="13">
        <f t="shared" ref="D382" si="400">((C382/C381)-1)*100</f>
        <v>62.978441127694865</v>
      </c>
      <c r="E382" s="14">
        <f t="shared" ref="E382" si="401">((C382/C370)-1)*100</f>
        <v>1.0570911484040879</v>
      </c>
      <c r="F382" s="22">
        <v>378.59</v>
      </c>
      <c r="G382" s="13">
        <f t="shared" ref="G382" si="402">((F382/F381)-1)*100</f>
        <v>62.638542830140032</v>
      </c>
      <c r="H382" s="14">
        <f t="shared" ref="H382" si="403">((F382/F370)-1)*100</f>
        <v>3.7858435221229225</v>
      </c>
      <c r="I382" s="22">
        <v>112.79</v>
      </c>
      <c r="J382" s="13">
        <f t="shared" ref="J382" si="404">((I382/I381)-1)*100</f>
        <v>64.129802095459837</v>
      </c>
      <c r="K382" s="13">
        <f t="shared" ref="K382" si="405">((I382/I370)-1)*100</f>
        <v>-7.1381524781821355</v>
      </c>
      <c r="L382" s="16"/>
    </row>
    <row r="383" spans="1:12" s="10" customFormat="1" ht="12.75" customHeight="1" x14ac:dyDescent="0.2">
      <c r="A383" s="76"/>
      <c r="B383" s="47" t="s">
        <v>13</v>
      </c>
      <c r="C383" s="48">
        <v>529.19000000000005</v>
      </c>
      <c r="D383" s="43">
        <f t="shared" ref="D383" si="406">((C383/C382)-1)*100</f>
        <v>7.6946558671496801</v>
      </c>
      <c r="E383" s="44">
        <f t="shared" ref="E383" si="407">((C383/C371)-1)*100</f>
        <v>-3.8849940063206079</v>
      </c>
      <c r="F383" s="48">
        <v>423.39</v>
      </c>
      <c r="G383" s="43">
        <f t="shared" ref="G383" si="408">((F383/F382)-1)*100</f>
        <v>11.833381758630711</v>
      </c>
      <c r="H383" s="44">
        <f t="shared" ref="H383" si="409">((F383/F371)-1)*100</f>
        <v>-1.2432356782982046</v>
      </c>
      <c r="I383" s="48">
        <v>105.8</v>
      </c>
      <c r="J383" s="43">
        <f t="shared" ref="J383" si="410">((I383/I382)-1)*100</f>
        <v>-6.1973579218015828</v>
      </c>
      <c r="K383" s="43">
        <f t="shared" ref="K383" si="411">((I383/I371)-1)*100</f>
        <v>-13.179057935335647</v>
      </c>
      <c r="L383" s="16"/>
    </row>
    <row r="384" spans="1:12" s="10" customFormat="1" ht="12.75" customHeight="1" x14ac:dyDescent="0.2">
      <c r="A384" s="76"/>
      <c r="B384" s="17" t="s">
        <v>14</v>
      </c>
      <c r="C384" s="20">
        <v>493.49</v>
      </c>
      <c r="D384" s="8">
        <f t="shared" ref="D384" si="412">((C384/C383)-1)*100</f>
        <v>-6.7461592244751456</v>
      </c>
      <c r="E384" s="9">
        <f t="shared" ref="E384" si="413">((C384/C372)-1)*100</f>
        <v>0.21322394606448913</v>
      </c>
      <c r="F384" s="20">
        <v>388.93</v>
      </c>
      <c r="G384" s="8">
        <f t="shared" ref="G384" si="414">((F384/F383)-1)*100</f>
        <v>-8.1390679987718091</v>
      </c>
      <c r="H384" s="9">
        <f t="shared" ref="H384" si="415">((F384/F372)-1)*100</f>
        <v>1.7475474166121607</v>
      </c>
      <c r="I384" s="20">
        <v>104.56</v>
      </c>
      <c r="J384" s="8">
        <f t="shared" ref="J384" si="416">((I384/I383)-1)*100</f>
        <v>-1.1720226843100146</v>
      </c>
      <c r="K384" s="8">
        <f t="shared" ref="K384" si="417">((I384/I372)-1)*100</f>
        <v>-5.1093565659315665</v>
      </c>
      <c r="L384" s="16"/>
    </row>
    <row r="385" spans="1:22" s="10" customFormat="1" ht="12.75" customHeight="1" x14ac:dyDescent="0.25">
      <c r="A385" s="77"/>
      <c r="B385" s="18" t="s">
        <v>15</v>
      </c>
      <c r="C385" s="22">
        <v>387.83</v>
      </c>
      <c r="D385" s="13">
        <f t="shared" ref="D385" si="418">((C385/C384)-1)*100</f>
        <v>-21.410768201989917</v>
      </c>
      <c r="E385" s="14">
        <f t="shared" ref="E385" si="419">((C385/C373)-1)*100</f>
        <v>-7.6045265038713561</v>
      </c>
      <c r="F385" s="22">
        <v>293.23</v>
      </c>
      <c r="G385" s="13">
        <f t="shared" ref="G385" si="420">((F385/F384)-1)*100</f>
        <v>-24.605970226004679</v>
      </c>
      <c r="H385" s="14">
        <f t="shared" ref="H385" si="421">((F385/F373)-1)*100</f>
        <v>-10.046628627523157</v>
      </c>
      <c r="I385" s="22">
        <v>94.6</v>
      </c>
      <c r="J385" s="13">
        <f t="shared" ref="J385" si="422">((I385/I384)-1)*100</f>
        <v>-9.5256312165264099</v>
      </c>
      <c r="K385" s="13">
        <f t="shared" ref="K385" si="423">((I385/I373)-1)*100</f>
        <v>0.88514450250614107</v>
      </c>
      <c r="L385" s="16"/>
      <c r="M385" s="31"/>
    </row>
    <row r="386" spans="1:22" s="10" customFormat="1" ht="10.5" customHeight="1" x14ac:dyDescent="0.2">
      <c r="A386" s="75">
        <v>2021</v>
      </c>
      <c r="B386" s="47" t="s">
        <v>4</v>
      </c>
      <c r="C386" s="56">
        <v>434.61</v>
      </c>
      <c r="D386" s="43">
        <f t="shared" ref="D386" si="424">((C386/C385)-1)*100</f>
        <v>12.061985921666718</v>
      </c>
      <c r="E386" s="44">
        <f t="shared" ref="E386" si="425">((C386/C374)-1)*100</f>
        <v>-1.3729405891163227</v>
      </c>
      <c r="F386" s="48">
        <v>331.66</v>
      </c>
      <c r="G386" s="43">
        <f t="shared" ref="G386" si="426">((F386/F385)-1)*100</f>
        <v>13.105753163046074</v>
      </c>
      <c r="H386" s="44">
        <f t="shared" ref="H386" si="427">((F386/F374)-1)*100</f>
        <v>3.1826525215443491</v>
      </c>
      <c r="I386" s="48">
        <v>102.94999999999999</v>
      </c>
      <c r="J386" s="43">
        <f t="shared" ref="J386" si="428">((I386/I385)-1)*100</f>
        <v>8.826638477801275</v>
      </c>
      <c r="K386" s="43">
        <f t="shared" ref="K386" si="429">((I386/I374)-1)*100</f>
        <v>-13.654281640526722</v>
      </c>
      <c r="L386" s="16"/>
    </row>
    <row r="387" spans="1:22" s="10" customFormat="1" ht="10.5" customHeight="1" x14ac:dyDescent="0.25">
      <c r="A387" s="76"/>
      <c r="B387" s="17" t="s">
        <v>5</v>
      </c>
      <c r="C387" s="57">
        <v>441.33</v>
      </c>
      <c r="D387" s="8">
        <f t="shared" ref="D387" si="430">((C387/C386)-1)*100</f>
        <v>1.5462138468972153</v>
      </c>
      <c r="E387" s="9">
        <f t="shared" ref="E387" si="431">((C387/C375)-1)*100</f>
        <v>-6.8884763070171768</v>
      </c>
      <c r="F387" s="20">
        <v>347.04</v>
      </c>
      <c r="G387" s="8">
        <f t="shared" ref="G387" si="432">((F387/F386)-1)*100</f>
        <v>4.6372791412892633</v>
      </c>
      <c r="H387" s="9">
        <f t="shared" ref="H387" si="433">((F387/F375)-1)*100</f>
        <v>-6.5136576693066157</v>
      </c>
      <c r="I387" s="20">
        <v>94.289999999999964</v>
      </c>
      <c r="J387" s="8">
        <f t="shared" ref="J387" si="434">((I387/I386)-1)*100</f>
        <v>-8.4118504128217868</v>
      </c>
      <c r="K387" s="8">
        <f t="shared" ref="K387" si="435">((I387/I375)-1)*100</f>
        <v>-8.242506811989136</v>
      </c>
      <c r="L387" s="16"/>
      <c r="O387" s="31"/>
    </row>
    <row r="388" spans="1:22" s="10" customFormat="1" ht="10.5" customHeight="1" x14ac:dyDescent="0.25">
      <c r="A388" s="76"/>
      <c r="B388" s="18" t="s">
        <v>6</v>
      </c>
      <c r="C388" s="58">
        <v>478.97</v>
      </c>
      <c r="D388" s="13">
        <f t="shared" ref="D388" si="436">((C388/C387)-1)*100</f>
        <v>8.5287653230009308</v>
      </c>
      <c r="E388" s="14">
        <f t="shared" ref="E388" si="437">((C388/C376)-1)*100</f>
        <v>22.71527759985652</v>
      </c>
      <c r="F388" s="22">
        <v>375.18</v>
      </c>
      <c r="G388" s="13">
        <f t="shared" ref="G388" si="438">((F388/F387)-1)*100</f>
        <v>8.108575380359607</v>
      </c>
      <c r="H388" s="14">
        <f t="shared" ref="H388" si="439">((F388/F376)-1)*100</f>
        <v>28.004094165813708</v>
      </c>
      <c r="I388" s="22">
        <v>103.79000000000002</v>
      </c>
      <c r="J388" s="13">
        <f t="shared" ref="J388" si="440">((I388/I387)-1)*100</f>
        <v>10.075299607593657</v>
      </c>
      <c r="K388" s="13">
        <f t="shared" ref="K388" si="441">((I388/I376)-1)*100</f>
        <v>6.7688509412612063</v>
      </c>
      <c r="L388" s="16"/>
      <c r="O388" s="31"/>
    </row>
    <row r="389" spans="1:22" s="10" customFormat="1" ht="10.5" customHeight="1" x14ac:dyDescent="0.25">
      <c r="A389" s="76"/>
      <c r="B389" s="17" t="s">
        <v>7</v>
      </c>
      <c r="C389" s="57">
        <v>493.26</v>
      </c>
      <c r="D389" s="8">
        <f t="shared" ref="D389" si="442">((C389/C388)-1)*100</f>
        <v>2.9834853957450225</v>
      </c>
      <c r="E389" s="9">
        <f t="shared" ref="E389" si="443">((C389/C377)-1)*100</f>
        <v>143.05706120035478</v>
      </c>
      <c r="F389" s="20">
        <v>377.94</v>
      </c>
      <c r="G389" s="8">
        <f t="shared" ref="G389" si="444">((F389/F388)-1)*100</f>
        <v>0.73564688949303569</v>
      </c>
      <c r="H389" s="9">
        <f t="shared" ref="H389" si="445">((F389/F377)-1)*100</f>
        <v>203.59064985139369</v>
      </c>
      <c r="I389" s="20">
        <v>115.32</v>
      </c>
      <c r="J389" s="8">
        <f t="shared" ref="J389" si="446">((I389/I388)-1)*100</f>
        <v>11.108970035648881</v>
      </c>
      <c r="K389" s="8">
        <f t="shared" ref="K389" si="447">((I389/I377)-1)*100</f>
        <v>46.998087954110886</v>
      </c>
      <c r="L389" s="16"/>
      <c r="O389" s="31"/>
      <c r="P389" s="6"/>
      <c r="Q389" s="6"/>
      <c r="R389" s="6"/>
      <c r="S389" s="6"/>
      <c r="T389" s="6"/>
      <c r="U389" s="6"/>
      <c r="V389" s="6"/>
    </row>
    <row r="390" spans="1:22" s="10" customFormat="1" ht="10.5" customHeight="1" x14ac:dyDescent="0.25">
      <c r="A390" s="76"/>
      <c r="B390" s="17" t="s">
        <v>8</v>
      </c>
      <c r="C390" s="57">
        <v>500.31</v>
      </c>
      <c r="D390" s="8">
        <f t="shared" ref="D390" si="448">((C390/C389)-1)*100</f>
        <v>1.4292665125897219</v>
      </c>
      <c r="E390" s="9">
        <f t="shared" ref="E390" si="449">((C390/C378)-1)*100</f>
        <v>84.133819145412403</v>
      </c>
      <c r="F390" s="20">
        <v>398.77</v>
      </c>
      <c r="G390" s="8">
        <f t="shared" ref="G390" si="450">((F390/F389)-1)*100</f>
        <v>5.5114568450018497</v>
      </c>
      <c r="H390" s="9">
        <f t="shared" ref="H390" si="451">((F390/F378)-1)*100</f>
        <v>119.90184184404984</v>
      </c>
      <c r="I390" s="20">
        <v>101.54000000000002</v>
      </c>
      <c r="J390" s="8">
        <f t="shared" ref="J390" si="452">((I390/I389)-1)*100</f>
        <v>-11.949358307318747</v>
      </c>
      <c r="K390" s="8">
        <f t="shared" ref="K390" si="453">((I390/I378)-1)*100</f>
        <v>12.360296558592477</v>
      </c>
      <c r="L390" s="16"/>
      <c r="O390" s="31"/>
      <c r="P390" s="6"/>
      <c r="Q390" s="6"/>
      <c r="R390" s="6"/>
      <c r="S390" s="6"/>
      <c r="T390" s="6"/>
      <c r="U390" s="6"/>
      <c r="V390" s="6"/>
    </row>
    <row r="391" spans="1:22" s="10" customFormat="1" ht="12.75" customHeight="1" x14ac:dyDescent="0.25">
      <c r="A391" s="76"/>
      <c r="B391" s="49" t="s">
        <v>9</v>
      </c>
      <c r="C391" s="59">
        <v>495.88</v>
      </c>
      <c r="D391" s="51">
        <f t="shared" ref="D391" si="454">((C391/C390)-1)*100</f>
        <v>-0.88545102036737822</v>
      </c>
      <c r="E391" s="52">
        <f t="shared" ref="E391" si="455">((C391/C379)-1)*100</f>
        <v>34.607345476261564</v>
      </c>
      <c r="F391" s="50">
        <v>381.49</v>
      </c>
      <c r="G391" s="51">
        <f t="shared" ref="G391" si="456">((F391/F390)-1)*100</f>
        <v>-4.333324974295949</v>
      </c>
      <c r="H391" s="52">
        <f t="shared" ref="H391" si="457">((F391/F379)-1)*100</f>
        <v>36.965497432951587</v>
      </c>
      <c r="I391" s="50">
        <v>114.38999999999999</v>
      </c>
      <c r="J391" s="51">
        <f t="shared" ref="J391" si="458">((I391/I390)-1)*100</f>
        <v>12.655111286192589</v>
      </c>
      <c r="K391" s="51">
        <f t="shared" ref="K391" si="459">((I391/I379)-1)*100</f>
        <v>27.29801914088581</v>
      </c>
      <c r="L391" s="16"/>
      <c r="O391" s="31"/>
      <c r="P391" s="31"/>
      <c r="Q391" s="31"/>
      <c r="R391" s="31"/>
      <c r="S391" s="31"/>
      <c r="T391" s="31"/>
      <c r="U391" s="6"/>
      <c r="V391" s="6"/>
    </row>
    <row r="392" spans="1:22" s="10" customFormat="1" ht="12.75" customHeight="1" x14ac:dyDescent="0.25">
      <c r="A392" s="76"/>
      <c r="B392" s="17" t="s">
        <v>10</v>
      </c>
      <c r="C392" s="57">
        <v>399.78</v>
      </c>
      <c r="D392" s="8">
        <f t="shared" ref="D392" si="460">((C392/C391)-1)*100</f>
        <v>-19.379688634347026</v>
      </c>
      <c r="E392" s="9">
        <f t="shared" ref="E392" si="461">((C392/C380)-1)*100</f>
        <v>35.504863912144536</v>
      </c>
      <c r="F392" s="20">
        <v>297.62</v>
      </c>
      <c r="G392" s="8">
        <f t="shared" ref="G392" si="462">((F392/F391)-1)*100</f>
        <v>-21.984848882015264</v>
      </c>
      <c r="H392" s="9">
        <f t="shared" ref="H392" si="463">((F392/F380)-1)*100</f>
        <v>36.429062571625039</v>
      </c>
      <c r="I392" s="20">
        <v>102.15999999999997</v>
      </c>
      <c r="J392" s="8">
        <f t="shared" ref="J392" si="464">((I392/I391)-1)*100</f>
        <v>-10.691494011714331</v>
      </c>
      <c r="K392" s="8">
        <f t="shared" ref="K392" si="465">((I392/I380)-1)*100</f>
        <v>32.882414151925055</v>
      </c>
      <c r="L392" s="16"/>
      <c r="O392" s="31"/>
      <c r="P392" s="31"/>
      <c r="Q392" s="31"/>
      <c r="R392" s="31"/>
      <c r="S392" s="31"/>
      <c r="T392" s="31"/>
      <c r="U392" s="34"/>
      <c r="V392" s="34"/>
    </row>
    <row r="393" spans="1:22" s="10" customFormat="1" ht="12.75" customHeight="1" x14ac:dyDescent="0.25">
      <c r="A393" s="76"/>
      <c r="B393" s="17" t="s">
        <v>11</v>
      </c>
      <c r="C393" s="57">
        <v>352.04</v>
      </c>
      <c r="D393" s="8">
        <f t="shared" ref="D393:D394" si="466">((C393/C392)-1)*100</f>
        <v>-11.941567862324264</v>
      </c>
      <c r="E393" s="9">
        <f t="shared" ref="E393:E394" si="467">((C393/C381)-1)*100</f>
        <v>16.762852404643457</v>
      </c>
      <c r="F393" s="20">
        <v>238.66</v>
      </c>
      <c r="G393" s="8">
        <f t="shared" ref="G393" si="468">((F393/F392)-1)*100</f>
        <v>-19.810496606410865</v>
      </c>
      <c r="H393" s="9">
        <f t="shared" ref="H393" si="469">((F393/F381)-1)*100</f>
        <v>2.5259902053440975</v>
      </c>
      <c r="I393" s="20">
        <v>113.38000000000002</v>
      </c>
      <c r="J393" s="8">
        <f t="shared" ref="J393" si="470">((I393/I392)-1)*100</f>
        <v>10.982772122161366</v>
      </c>
      <c r="K393" s="8">
        <f t="shared" ref="K393" si="471">((I393/I381)-1)*100</f>
        <v>64.988358556461037</v>
      </c>
      <c r="L393" s="16"/>
      <c r="O393" s="31"/>
      <c r="P393" s="31"/>
      <c r="Q393" s="31"/>
      <c r="R393" s="31"/>
      <c r="S393" s="31"/>
      <c r="T393" s="31"/>
      <c r="U393" s="31"/>
      <c r="V393" s="31"/>
    </row>
    <row r="394" spans="1:22" s="10" customFormat="1" ht="12.75" customHeight="1" x14ac:dyDescent="0.25">
      <c r="A394" s="76"/>
      <c r="B394" s="49" t="s">
        <v>12</v>
      </c>
      <c r="C394" s="59">
        <v>525.41</v>
      </c>
      <c r="D394" s="51">
        <f t="shared" si="466"/>
        <v>49.247244631291885</v>
      </c>
      <c r="E394" s="52">
        <f t="shared" si="467"/>
        <v>6.925393788920986</v>
      </c>
      <c r="F394" s="50">
        <v>397.82</v>
      </c>
      <c r="G394" s="51">
        <f t="shared" ref="G394" si="472">((F394/F393)-1)*100</f>
        <v>66.689013659599425</v>
      </c>
      <c r="H394" s="52">
        <f t="shared" ref="H394" si="473">((F394/F382)-1)*100</f>
        <v>5.079373464697956</v>
      </c>
      <c r="I394" s="50">
        <v>127.58999999999997</v>
      </c>
      <c r="J394" s="51">
        <f t="shared" ref="J394" si="474">((I394/I393)-1)*100</f>
        <v>12.533074616334394</v>
      </c>
      <c r="K394" s="51">
        <f t="shared" ref="K394" si="475">((I394/I382)-1)*100</f>
        <v>13.12173064988027</v>
      </c>
      <c r="L394" s="16"/>
      <c r="O394" s="31"/>
      <c r="P394" s="31"/>
      <c r="Q394" s="31"/>
      <c r="R394" s="31"/>
      <c r="S394" s="31"/>
      <c r="T394" s="31"/>
      <c r="U394" s="31"/>
      <c r="V394" s="31"/>
    </row>
    <row r="395" spans="1:22" s="10" customFormat="1" ht="12.75" customHeight="1" x14ac:dyDescent="0.25">
      <c r="A395" s="76"/>
      <c r="B395" s="17" t="s">
        <v>13</v>
      </c>
      <c r="C395" s="57">
        <v>534.74</v>
      </c>
      <c r="D395" s="8">
        <f t="shared" ref="D395" si="476">((C395/C394)-1)*100</f>
        <v>1.7757560762071689</v>
      </c>
      <c r="E395" s="9">
        <f t="shared" ref="E395" si="477">((C395/C383)-1)*100</f>
        <v>1.0487726525444385</v>
      </c>
      <c r="F395" s="20">
        <v>395.33</v>
      </c>
      <c r="G395" s="8">
        <f t="shared" ref="G395" si="478">((F395/F394)-1)*100</f>
        <v>-0.62591121612789458</v>
      </c>
      <c r="H395" s="9">
        <f t="shared" ref="H395" si="479">((F395/F383)-1)*100</f>
        <v>-6.6274593164694533</v>
      </c>
      <c r="I395" s="20">
        <v>139.41000000000003</v>
      </c>
      <c r="J395" s="8">
        <f t="shared" ref="J395" si="480">((I395/I394)-1)*100</f>
        <v>9.2640489066541765</v>
      </c>
      <c r="K395" s="8">
        <f t="shared" ref="K395" si="481">((I395/I383)-1)*100</f>
        <v>31.767485822306263</v>
      </c>
      <c r="L395" s="16"/>
      <c r="O395" s="31"/>
      <c r="P395" s="31"/>
      <c r="Q395" s="31"/>
      <c r="R395" s="31"/>
      <c r="S395" s="31"/>
      <c r="T395" s="31"/>
      <c r="U395" s="31"/>
      <c r="V395" s="31"/>
    </row>
    <row r="396" spans="1:22" s="10" customFormat="1" ht="12.75" customHeight="1" x14ac:dyDescent="0.25">
      <c r="A396" s="76"/>
      <c r="B396" s="17" t="s">
        <v>14</v>
      </c>
      <c r="C396" s="57">
        <v>584.4</v>
      </c>
      <c r="D396" s="8">
        <f t="shared" ref="D396" si="482">((C396/C395)-1)*100</f>
        <v>9.2867561805737289</v>
      </c>
      <c r="E396" s="9">
        <f t="shared" ref="E396" si="483">((C396/C384)-1)*100</f>
        <v>18.421852519807903</v>
      </c>
      <c r="F396" s="20">
        <v>417.34</v>
      </c>
      <c r="G396" s="8">
        <f t="shared" ref="G396" si="484">((F396/F395)-1)*100</f>
        <v>5.5675005691447677</v>
      </c>
      <c r="H396" s="9">
        <f t="shared" ref="H396" si="485">((F396/F384)-1)*100</f>
        <v>7.3046563648985652</v>
      </c>
      <c r="I396" s="20">
        <v>167.06</v>
      </c>
      <c r="J396" s="8">
        <f t="shared" ref="J396" si="486">((I396/I395)-1)*100</f>
        <v>19.83358439136358</v>
      </c>
      <c r="K396" s="8">
        <f t="shared" ref="K396" si="487">((I396/I384)-1)*100</f>
        <v>59.77429227237949</v>
      </c>
      <c r="L396" s="16"/>
      <c r="O396" s="31"/>
      <c r="P396" s="31"/>
      <c r="Q396" s="31"/>
      <c r="R396" s="31"/>
      <c r="S396" s="31"/>
      <c r="T396" s="31"/>
      <c r="U396" s="31"/>
      <c r="V396" s="31"/>
    </row>
    <row r="397" spans="1:22" s="10" customFormat="1" ht="12.75" customHeight="1" x14ac:dyDescent="0.25">
      <c r="A397" s="79"/>
      <c r="B397" s="18" t="s">
        <v>15</v>
      </c>
      <c r="C397" s="60">
        <v>431.76</v>
      </c>
      <c r="D397" s="53">
        <f t="shared" ref="D397" si="488">((C397/C396)-1)*100</f>
        <v>-26.119096509240247</v>
      </c>
      <c r="E397" s="54">
        <f t="shared" ref="E397" si="489">((C397/C385)-1)*100</f>
        <v>11.327127865301811</v>
      </c>
      <c r="F397" s="55">
        <v>274.55</v>
      </c>
      <c r="G397" s="53">
        <f t="shared" ref="G397" si="490">((F397/F396)-1)*100</f>
        <v>-34.21430967556428</v>
      </c>
      <c r="H397" s="54">
        <f t="shared" ref="H397" si="491">((F397/F385)-1)*100</f>
        <v>-6.3704259455035324</v>
      </c>
      <c r="I397" s="55">
        <v>157.20999999999998</v>
      </c>
      <c r="J397" s="53">
        <f t="shared" ref="J397" si="492">((I397/I396)-1)*100</f>
        <v>-5.8960852388363572</v>
      </c>
      <c r="K397" s="53">
        <f t="shared" ref="K397" si="493">((I397/I385)-1)*100</f>
        <v>66.18393234672304</v>
      </c>
      <c r="L397" s="16"/>
      <c r="O397" s="31"/>
      <c r="P397" s="31"/>
      <c r="Q397" s="31"/>
      <c r="R397" s="31"/>
      <c r="S397" s="31"/>
      <c r="T397" s="31"/>
      <c r="U397" s="31"/>
      <c r="V397" s="31"/>
    </row>
    <row r="398" spans="1:22" s="10" customFormat="1" ht="12.75" customHeight="1" x14ac:dyDescent="0.2">
      <c r="A398" s="78">
        <v>2022</v>
      </c>
      <c r="B398" s="47" t="s">
        <v>4</v>
      </c>
      <c r="C398" s="56">
        <v>533.17999999999995</v>
      </c>
      <c r="D398" s="43">
        <f t="shared" ref="D398" si="494">((C398/C397)-1)*100</f>
        <v>23.489901797294777</v>
      </c>
      <c r="E398" s="44">
        <f t="shared" ref="E398" si="495">((C398/C386)-1)*100</f>
        <v>22.680104001288505</v>
      </c>
      <c r="F398" s="48">
        <v>391.31</v>
      </c>
      <c r="G398" s="43">
        <f t="shared" ref="G398" si="496">((F398/F397)-1)*100</f>
        <v>42.527772718994704</v>
      </c>
      <c r="H398" s="44">
        <f t="shared" ref="H398" si="497">((F398/F386)-1)*100</f>
        <v>17.985286136404753</v>
      </c>
      <c r="I398" s="48">
        <v>141.86999999999995</v>
      </c>
      <c r="J398" s="43">
        <f t="shared" ref="J398" si="498">((I398/I397)-1)*100</f>
        <v>-9.7576490045162778</v>
      </c>
      <c r="K398" s="43">
        <f t="shared" ref="K398" si="499">((I398/I386)-1)*100</f>
        <v>37.804759592034934</v>
      </c>
      <c r="L398" s="16"/>
    </row>
    <row r="399" spans="1:22" s="10" customFormat="1" ht="12.75" customHeight="1" x14ac:dyDescent="0.25">
      <c r="A399" s="76"/>
      <c r="B399" s="17" t="s">
        <v>5</v>
      </c>
      <c r="C399" s="57">
        <v>575.49</v>
      </c>
      <c r="D399" s="8">
        <f t="shared" ref="D399" si="500">((C399/C398)-1)*100</f>
        <v>7.9354064293484461</v>
      </c>
      <c r="E399" s="9">
        <f t="shared" ref="E399" si="501">((C399/C387)-1)*100</f>
        <v>30.399021140643057</v>
      </c>
      <c r="F399" s="20">
        <v>437.26</v>
      </c>
      <c r="G399" s="8">
        <f t="shared" ref="G399" si="502">((F399/F398)-1)*100</f>
        <v>11.742608162326551</v>
      </c>
      <c r="H399" s="9">
        <f t="shared" ref="H399" si="503">((F399/F387)-1)*100</f>
        <v>25.997003227293682</v>
      </c>
      <c r="I399" s="20">
        <v>138.23000000000002</v>
      </c>
      <c r="J399" s="8">
        <f t="shared" ref="J399" si="504">((I399/I398)-1)*100</f>
        <v>-2.5657291886938216</v>
      </c>
      <c r="K399" s="8">
        <f t="shared" ref="K399" si="505">((I399/I387)-1)*100</f>
        <v>46.600912079754032</v>
      </c>
      <c r="L399" s="16"/>
      <c r="O399" s="31"/>
    </row>
    <row r="400" spans="1:22" s="10" customFormat="1" ht="12.75" customHeight="1" x14ac:dyDescent="0.25">
      <c r="A400" s="76"/>
      <c r="B400" s="18" t="s">
        <v>6</v>
      </c>
      <c r="C400" s="58">
        <v>654.96</v>
      </c>
      <c r="D400" s="13">
        <f t="shared" ref="D400" si="506">((C400/C399)-1)*100</f>
        <v>13.809101808893299</v>
      </c>
      <c r="E400" s="14">
        <f t="shared" ref="E400" si="507">((C400/C388)-1)*100</f>
        <v>36.743428607219663</v>
      </c>
      <c r="F400" s="22">
        <v>499.23</v>
      </c>
      <c r="G400" s="13">
        <f t="shared" ref="G400" si="508">((F400/F399)-1)*100</f>
        <v>14.172345972647848</v>
      </c>
      <c r="H400" s="14">
        <f t="shared" ref="H400" si="509">((F400/F388)-1)*100</f>
        <v>33.064129217975371</v>
      </c>
      <c r="I400" s="22">
        <v>155.73000000000002</v>
      </c>
      <c r="J400" s="13">
        <f t="shared" ref="J400" si="510">((I400/I399)-1)*100</f>
        <v>12.660059321420825</v>
      </c>
      <c r="K400" s="13">
        <f t="shared" ref="K400" si="511">((I400/I388)-1)*100</f>
        <v>50.043356778109626</v>
      </c>
      <c r="L400" s="16"/>
      <c r="O400" s="31"/>
    </row>
    <row r="401" spans="1:16" s="10" customFormat="1" ht="12.75" customHeight="1" x14ac:dyDescent="0.25">
      <c r="A401" s="76"/>
      <c r="B401" s="17" t="s">
        <v>7</v>
      </c>
      <c r="C401" s="57">
        <v>600.25</v>
      </c>
      <c r="D401" s="8">
        <f t="shared" ref="D401" si="512">((C401/C400)-1)*100</f>
        <v>-8.3531818737022192</v>
      </c>
      <c r="E401" s="9">
        <f t="shared" ref="E401" si="513">((C401/C389)-1)*100</f>
        <v>21.690386408790509</v>
      </c>
      <c r="F401" s="20">
        <v>427.75</v>
      </c>
      <c r="G401" s="8">
        <f t="shared" ref="G401" si="514">((F401/F400)-1)*100</f>
        <v>-14.318049796686905</v>
      </c>
      <c r="H401" s="9">
        <f t="shared" ref="H401" si="515">((F401/F389)-1)*100</f>
        <v>13.179340636079795</v>
      </c>
      <c r="I401" s="20">
        <v>172.5</v>
      </c>
      <c r="J401" s="8">
        <f t="shared" ref="J401" si="516">((I401/I400)-1)*100</f>
        <v>10.768638027355015</v>
      </c>
      <c r="K401" s="8">
        <f t="shared" ref="K401" si="517">((I401/I389)-1)*100</f>
        <v>49.583766909469304</v>
      </c>
      <c r="L401" s="16"/>
      <c r="O401" s="31"/>
      <c r="P401" s="6"/>
    </row>
    <row r="402" spans="1:16" s="10" customFormat="1" ht="12.75" customHeight="1" x14ac:dyDescent="0.25">
      <c r="A402" s="76"/>
      <c r="B402" s="17" t="s">
        <v>8</v>
      </c>
      <c r="C402" s="57">
        <v>733.91</v>
      </c>
      <c r="D402" s="8">
        <f t="shared" ref="D402" si="518">((C402/C401)-1)*100</f>
        <v>22.267388588088298</v>
      </c>
      <c r="E402" s="9">
        <f t="shared" ref="E402" si="519">((C402/C390)-1)*100</f>
        <v>46.691051548040207</v>
      </c>
      <c r="F402" s="20">
        <v>509.24</v>
      </c>
      <c r="G402" s="8">
        <f t="shared" ref="G402" si="520">((F402/F401)-1)*100</f>
        <v>19.050847457627128</v>
      </c>
      <c r="H402" s="9">
        <f t="shared" ref="H402" si="521">((F402/F390)-1)*100</f>
        <v>27.702685758708046</v>
      </c>
      <c r="I402" s="20">
        <v>224.66999999999996</v>
      </c>
      <c r="J402" s="8">
        <f t="shared" ref="J402" si="522">((I402/I401)-1)*100</f>
        <v>30.243478260869551</v>
      </c>
      <c r="K402" s="8">
        <f t="shared" ref="K402" si="523">((I402/I390)-1)*100</f>
        <v>121.26255662792977</v>
      </c>
      <c r="L402" s="16"/>
      <c r="O402" s="31"/>
      <c r="P402" s="6"/>
    </row>
    <row r="403" spans="1:16" s="10" customFormat="1" ht="12.75" customHeight="1" x14ac:dyDescent="0.25">
      <c r="A403" s="76"/>
      <c r="B403" s="49" t="s">
        <v>9</v>
      </c>
      <c r="C403" s="59">
        <v>668.67</v>
      </c>
      <c r="D403" s="51">
        <f t="shared" ref="D403" si="524">((C403/C402)-1)*100</f>
        <v>-8.8893733564061055</v>
      </c>
      <c r="E403" s="52">
        <f t="shared" ref="E403" si="525">((C403/C391)-1)*100</f>
        <v>34.845123820279092</v>
      </c>
      <c r="F403" s="50">
        <v>481.68</v>
      </c>
      <c r="G403" s="51">
        <f t="shared" ref="G403" si="526">((F403/F402)-1)*100</f>
        <v>-5.411986489670884</v>
      </c>
      <c r="H403" s="52">
        <f t="shared" ref="H403" si="527">((F403/F391)-1)*100</f>
        <v>26.262811607119453</v>
      </c>
      <c r="I403" s="50">
        <v>186.98999999999995</v>
      </c>
      <c r="J403" s="51">
        <f t="shared" ref="J403" si="528">((I403/I402)-1)*100</f>
        <v>-16.771264521297912</v>
      </c>
      <c r="K403" s="51">
        <f t="shared" ref="K403" si="529">((I403/I391)-1)*100</f>
        <v>63.467086283766051</v>
      </c>
      <c r="L403" s="16"/>
      <c r="O403" s="31"/>
      <c r="P403" s="6"/>
    </row>
    <row r="404" spans="1:16" s="10" customFormat="1" ht="12.75" customHeight="1" x14ac:dyDescent="0.25">
      <c r="A404" s="76"/>
      <c r="B404" s="17" t="s">
        <v>10</v>
      </c>
      <c r="C404" s="57">
        <v>459.74</v>
      </c>
      <c r="D404" s="8">
        <f t="shared" ref="D404" si="530">((C404/C403)-1)*100</f>
        <v>-31.245606951111903</v>
      </c>
      <c r="E404" s="9">
        <f t="shared" ref="E404" si="531">((C404/C392)-1)*100</f>
        <v>14.998249036970336</v>
      </c>
      <c r="F404" s="20">
        <v>288.89</v>
      </c>
      <c r="G404" s="8">
        <f t="shared" ref="G404" si="532">((F404/F403)-1)*100</f>
        <v>-40.024497591762163</v>
      </c>
      <c r="H404" s="9">
        <f t="shared" ref="H404" si="533">((F404/F392)-1)*100</f>
        <v>-2.9332706135340447</v>
      </c>
      <c r="I404" s="20">
        <v>170.85000000000002</v>
      </c>
      <c r="J404" s="8">
        <f t="shared" ref="J404" si="534">((I404/I403)-1)*100</f>
        <v>-8.6314776191239844</v>
      </c>
      <c r="K404" s="8">
        <f t="shared" ref="K404" si="535">((I404/I392)-1)*100</f>
        <v>67.237666405638279</v>
      </c>
      <c r="L404" s="16"/>
      <c r="O404" s="31"/>
      <c r="P404" s="34"/>
    </row>
    <row r="405" spans="1:16" s="10" customFormat="1" ht="12.75" customHeight="1" x14ac:dyDescent="0.25">
      <c r="A405" s="76"/>
      <c r="B405" s="17" t="s">
        <v>11</v>
      </c>
      <c r="C405" s="57">
        <v>531.9</v>
      </c>
      <c r="D405" s="8">
        <f t="shared" ref="D405" si="536">((C405/C404)-1)*100</f>
        <v>15.695828076739016</v>
      </c>
      <c r="E405" s="9">
        <f t="shared" ref="E405" si="537">((C405/C393)-1)*100</f>
        <v>51.090785138052475</v>
      </c>
      <c r="F405" s="20">
        <v>359.14</v>
      </c>
      <c r="G405" s="8">
        <f t="shared" ref="G405" si="538">((F405/F404)-1)*100</f>
        <v>24.317214164560895</v>
      </c>
      <c r="H405" s="9">
        <f t="shared" ref="H405" si="539">((F405/F393)-1)*100</f>
        <v>50.481857035112697</v>
      </c>
      <c r="I405" s="20">
        <v>172.76</v>
      </c>
      <c r="J405" s="8">
        <f t="shared" ref="J405" si="540">((I405/I404)-1)*100</f>
        <v>1.1179397131986901</v>
      </c>
      <c r="K405" s="8">
        <f t="shared" ref="K405" si="541">((I405/I393)-1)*100</f>
        <v>52.372552478391214</v>
      </c>
      <c r="L405" s="16"/>
      <c r="O405" s="31"/>
      <c r="P405" s="31"/>
    </row>
    <row r="406" spans="1:16" s="10" customFormat="1" ht="12.75" customHeight="1" x14ac:dyDescent="0.25">
      <c r="A406" s="76"/>
      <c r="B406" s="49" t="s">
        <v>12</v>
      </c>
      <c r="C406" s="59">
        <v>671.96</v>
      </c>
      <c r="D406" s="51">
        <f t="shared" ref="D406" si="542">((C406/C405)-1)*100</f>
        <v>26.33201729648431</v>
      </c>
      <c r="E406" s="52">
        <f t="shared" ref="E406" si="543">((C406/C394)-1)*100</f>
        <v>27.892502997658998</v>
      </c>
      <c r="F406" s="50">
        <v>481.18</v>
      </c>
      <c r="G406" s="51">
        <f t="shared" ref="G406" si="544">((F406/F405)-1)*100</f>
        <v>33.981177256780093</v>
      </c>
      <c r="H406" s="52">
        <f t="shared" ref="H406" si="545">((F406/F394)-1)*100</f>
        <v>20.954200392137157</v>
      </c>
      <c r="I406" s="50">
        <v>190.78000000000003</v>
      </c>
      <c r="J406" s="51">
        <f t="shared" ref="J406" si="546">((I406/I405)-1)*100</f>
        <v>10.430655244269538</v>
      </c>
      <c r="K406" s="51">
        <f t="shared" ref="K406" si="547">((I406/I394)-1)*100</f>
        <v>49.525824907908202</v>
      </c>
      <c r="L406" s="16"/>
      <c r="O406" s="31"/>
      <c r="P406" s="31"/>
    </row>
    <row r="407" spans="1:16" s="10" customFormat="1" ht="12.75" customHeight="1" x14ac:dyDescent="0.25">
      <c r="A407" s="76"/>
      <c r="B407" s="17" t="s">
        <v>13</v>
      </c>
      <c r="C407" s="57">
        <v>644.96</v>
      </c>
      <c r="D407" s="8">
        <f t="shared" ref="D407" si="548">((C407/C406)-1)*100</f>
        <v>-4.0180963152568587</v>
      </c>
      <c r="E407" s="9">
        <f t="shared" ref="E407" si="549">((C407/C395)-1)*100</f>
        <v>20.611886150278647</v>
      </c>
      <c r="F407" s="20">
        <v>466.73</v>
      </c>
      <c r="G407" s="8">
        <f t="shared" ref="G407" si="550">((F407/F406)-1)*100</f>
        <v>-3.0030342075730521</v>
      </c>
      <c r="H407" s="9">
        <f t="shared" ref="H407" si="551">((F407/F395)-1)*100</f>
        <v>18.060860546884893</v>
      </c>
      <c r="I407" s="20">
        <v>178.23000000000002</v>
      </c>
      <c r="J407" s="8">
        <f t="shared" ref="J407" si="552">((I407/I406)-1)*100</f>
        <v>-6.5782576790019975</v>
      </c>
      <c r="K407" s="8">
        <f t="shared" ref="K407" si="553">((I407/I395)-1)*100</f>
        <v>27.84592210027974</v>
      </c>
      <c r="L407" s="16"/>
      <c r="O407" s="31"/>
      <c r="P407" s="31"/>
    </row>
    <row r="408" spans="1:16" s="10" customFormat="1" ht="12.75" customHeight="1" x14ac:dyDescent="0.25">
      <c r="A408" s="76"/>
      <c r="B408" s="17" t="s">
        <v>14</v>
      </c>
      <c r="C408" s="57">
        <v>670.84</v>
      </c>
      <c r="D408" s="8">
        <f t="shared" ref="D408" si="554">((C408/C407)-1)*100</f>
        <v>4.0126519474075861</v>
      </c>
      <c r="E408" s="9">
        <f t="shared" ref="E408" si="555">((C408/C396)-1)*100</f>
        <v>14.791238877481195</v>
      </c>
      <c r="F408" s="20">
        <v>509.76</v>
      </c>
      <c r="G408" s="8">
        <f t="shared" ref="G408" si="556">((F408/F407)-1)*100</f>
        <v>9.2194630728686722</v>
      </c>
      <c r="H408" s="9">
        <f t="shared" ref="H408" si="557">((F408/F396)-1)*100</f>
        <v>22.145013657928803</v>
      </c>
      <c r="I408" s="20">
        <v>161.08000000000004</v>
      </c>
      <c r="J408" s="8">
        <f t="shared" ref="J408" si="558">((I408/I407)-1)*100</f>
        <v>-9.6223980250238377</v>
      </c>
      <c r="K408" s="8">
        <f t="shared" ref="K408" si="559">((I408/I396)-1)*100</f>
        <v>-3.5795522566742233</v>
      </c>
      <c r="L408" s="16"/>
      <c r="O408" s="31"/>
      <c r="P408" s="31"/>
    </row>
    <row r="409" spans="1:16" s="10" customFormat="1" ht="12.75" customHeight="1" x14ac:dyDescent="0.25">
      <c r="A409" s="79"/>
      <c r="B409" s="18" t="s">
        <v>15</v>
      </c>
      <c r="C409" s="60">
        <v>535.51</v>
      </c>
      <c r="D409" s="53">
        <f t="shared" ref="D409" si="560">((C409/C408)-1)*100</f>
        <v>-20.173215669906387</v>
      </c>
      <c r="E409" s="54">
        <f t="shared" ref="E409" si="561">((C409/C397)-1)*100</f>
        <v>24.0295534556235</v>
      </c>
      <c r="F409" s="55">
        <v>405.63</v>
      </c>
      <c r="G409" s="53">
        <f t="shared" ref="G409" si="562">((F409/F408)-1)*100</f>
        <v>-20.427259887005643</v>
      </c>
      <c r="H409" s="54">
        <f t="shared" ref="H409" si="563">((F409/F397)-1)*100</f>
        <v>47.743580404297937</v>
      </c>
      <c r="I409" s="55">
        <v>129.88</v>
      </c>
      <c r="J409" s="53">
        <f t="shared" ref="J409" si="564">((I409/I408)-1)*100</f>
        <v>-19.3692575117954</v>
      </c>
      <c r="K409" s="53">
        <f t="shared" ref="K409" si="565">((I409/I397)-1)*100</f>
        <v>-17.384390305960174</v>
      </c>
      <c r="L409" s="16"/>
      <c r="O409" s="31"/>
      <c r="P409" s="31"/>
    </row>
    <row r="410" spans="1:16" s="10" customFormat="1" ht="12.75" customHeight="1" x14ac:dyDescent="0.2">
      <c r="A410" s="78">
        <v>2023</v>
      </c>
      <c r="B410" s="47" t="s">
        <v>4</v>
      </c>
      <c r="C410" s="61">
        <v>580.54999999999995</v>
      </c>
      <c r="D410" s="43">
        <f t="shared" ref="D410" si="566">((C410/C409)-1)*100</f>
        <v>8.4106739369946393</v>
      </c>
      <c r="E410" s="44">
        <f t="shared" ref="E410" si="567">((C410/C398)-1)*100</f>
        <v>8.8844292734161066</v>
      </c>
      <c r="F410" s="48">
        <v>428.34</v>
      </c>
      <c r="G410" s="43">
        <f t="shared" ref="G410" si="568">((F410/F409)-1)*100</f>
        <v>5.5986983211300911</v>
      </c>
      <c r="H410" s="44">
        <f t="shared" ref="H410" si="569">((F410/F398)-1)*100</f>
        <v>9.4630855332089592</v>
      </c>
      <c r="I410" s="48">
        <v>152.20999999999998</v>
      </c>
      <c r="J410" s="43">
        <f t="shared" ref="J410" si="570">((I410/I409)-1)*100</f>
        <v>17.19279334770556</v>
      </c>
      <c r="K410" s="43">
        <f t="shared" ref="K410" si="571">((I410/I398)-1)*100</f>
        <v>7.2883625854655909</v>
      </c>
      <c r="L410" s="16"/>
    </row>
    <row r="411" spans="1:16" s="10" customFormat="1" ht="12.75" customHeight="1" x14ac:dyDescent="0.25">
      <c r="A411" s="76"/>
      <c r="B411" s="17" t="s">
        <v>5</v>
      </c>
      <c r="C411" s="19">
        <v>618.85</v>
      </c>
      <c r="D411" s="8">
        <f t="shared" ref="D411" si="572">((C411/C410)-1)*100</f>
        <v>6.5971923176298519</v>
      </c>
      <c r="E411" s="9">
        <f t="shared" ref="E411" si="573">((C411/C399)-1)*100</f>
        <v>7.5344489044119056</v>
      </c>
      <c r="F411" s="20">
        <v>473.09</v>
      </c>
      <c r="G411" s="8">
        <f t="shared" ref="G411" si="574">((F411/F410)-1)*100</f>
        <v>10.447308213101735</v>
      </c>
      <c r="H411" s="9">
        <f t="shared" ref="H411" si="575">((F411/F399)-1)*100</f>
        <v>8.1942093948680359</v>
      </c>
      <c r="I411" s="20">
        <v>145.76000000000005</v>
      </c>
      <c r="J411" s="8">
        <f t="shared" ref="J411" si="576">((I411/I410)-1)*100</f>
        <v>-4.2375665199395174</v>
      </c>
      <c r="K411" s="8">
        <f t="shared" ref="K411" si="577">((I411/I399)-1)*100</f>
        <v>5.4474426680170884</v>
      </c>
      <c r="L411" s="16"/>
      <c r="O411" s="31"/>
    </row>
    <row r="412" spans="1:16" s="10" customFormat="1" ht="12.75" customHeight="1" x14ac:dyDescent="0.25">
      <c r="A412" s="76"/>
      <c r="B412" s="18" t="s">
        <v>6</v>
      </c>
      <c r="C412" s="21">
        <v>700.22</v>
      </c>
      <c r="D412" s="13">
        <f t="shared" ref="D412" si="578">((C412/C411)-1)*100</f>
        <v>13.148582047345879</v>
      </c>
      <c r="E412" s="14">
        <f t="shared" ref="E412" si="579">((C412/C400)-1)*100</f>
        <v>6.9103456699645793</v>
      </c>
      <c r="F412" s="22">
        <v>517.26</v>
      </c>
      <c r="G412" s="13">
        <f t="shared" ref="G412" si="580">((F412/F411)-1)*100</f>
        <v>9.3364898856454381</v>
      </c>
      <c r="H412" s="14">
        <f t="shared" ref="H412" si="581">((F412/F400)-1)*100</f>
        <v>3.6115618051799636</v>
      </c>
      <c r="I412" s="22">
        <v>182.96000000000004</v>
      </c>
      <c r="J412" s="13">
        <f t="shared" ref="J412" si="582">((I412/I411)-1)*100</f>
        <v>25.521405049396261</v>
      </c>
      <c r="K412" s="13">
        <f t="shared" ref="K412" si="583">((I412/I400)-1)*100</f>
        <v>17.48539138252103</v>
      </c>
      <c r="L412" s="16"/>
      <c r="O412" s="31"/>
    </row>
    <row r="413" spans="1:16" s="10" customFormat="1" ht="12.75" customHeight="1" x14ac:dyDescent="0.25">
      <c r="A413" s="76"/>
      <c r="B413" s="17" t="s">
        <v>7</v>
      </c>
      <c r="C413" s="61">
        <v>560.86</v>
      </c>
      <c r="D413" s="8">
        <f t="shared" ref="D413" si="584">((C413/C412)-1)*100</f>
        <v>-19.902316414841049</v>
      </c>
      <c r="E413" s="9">
        <f t="shared" ref="E413" si="585">((C413/C401)-1)*100</f>
        <v>-6.5622657226155789</v>
      </c>
      <c r="F413" s="20">
        <v>424.66</v>
      </c>
      <c r="G413" s="8">
        <f t="shared" ref="G413" si="586">((F413/F412)-1)*100</f>
        <v>-17.902022193867683</v>
      </c>
      <c r="H413" s="9">
        <f t="shared" ref="H413" si="587">((F413/F401)-1)*100</f>
        <v>-0.7223845704266485</v>
      </c>
      <c r="I413" s="20">
        <v>136.19999999999999</v>
      </c>
      <c r="J413" s="8">
        <f t="shared" ref="J413" si="588">((I413/I412)-1)*100</f>
        <v>-25.557498906864907</v>
      </c>
      <c r="K413" s="8">
        <f t="shared" ref="K413" si="589">((I413/I401)-1)*100</f>
        <v>-21.043478260869573</v>
      </c>
      <c r="L413" s="16"/>
      <c r="O413" s="31"/>
      <c r="P413" s="6"/>
    </row>
    <row r="414" spans="1:16" s="10" customFormat="1" ht="12.75" customHeight="1" x14ac:dyDescent="0.25">
      <c r="A414" s="76"/>
      <c r="B414" s="17" t="s">
        <v>8</v>
      </c>
      <c r="C414" s="19">
        <v>658.38</v>
      </c>
      <c r="D414" s="8">
        <f t="shared" ref="D414" si="590">((C414/C413)-1)*100</f>
        <v>17.387583354134726</v>
      </c>
      <c r="E414" s="9">
        <f t="shared" ref="E414" si="591">((C414/C402)-1)*100</f>
        <v>-10.291452630431518</v>
      </c>
      <c r="F414" s="20">
        <v>497.95</v>
      </c>
      <c r="G414" s="8">
        <f t="shared" ref="G414" si="592">((F414/F413)-1)*100</f>
        <v>17.258512692506933</v>
      </c>
      <c r="H414" s="9">
        <f t="shared" ref="H414" si="593">((F414/F402)-1)*100</f>
        <v>-2.2170292985625673</v>
      </c>
      <c r="I414" s="20">
        <v>160.43</v>
      </c>
      <c r="J414" s="8">
        <f t="shared" ref="J414" si="594">((I414/I413)-1)*100</f>
        <v>17.790014684287826</v>
      </c>
      <c r="K414" s="8">
        <f t="shared" ref="K414" si="595">((I414/I402)-1)*100</f>
        <v>-28.593047580896414</v>
      </c>
      <c r="L414" s="16"/>
      <c r="O414" s="31"/>
      <c r="P414" s="6"/>
    </row>
    <row r="415" spans="1:16" s="10" customFormat="1" ht="12.75" customHeight="1" x14ac:dyDescent="0.25">
      <c r="A415" s="76"/>
      <c r="B415" s="49" t="s">
        <v>9</v>
      </c>
      <c r="C415" s="21">
        <v>673.17</v>
      </c>
      <c r="D415" s="51">
        <f t="shared" ref="D415" si="596">((C415/C414)-1)*100</f>
        <v>2.2464230383668848</v>
      </c>
      <c r="E415" s="52">
        <f t="shared" ref="E415" si="597">((C415/C403)-1)*100</f>
        <v>0.6729777020054728</v>
      </c>
      <c r="F415" s="50">
        <v>508.2</v>
      </c>
      <c r="G415" s="51">
        <f t="shared" ref="G415" si="598">((F415/F414)-1)*100</f>
        <v>2.0584396023697105</v>
      </c>
      <c r="H415" s="52">
        <f t="shared" ref="H415" si="599">((F415/F403)-1)*100</f>
        <v>5.5057299451918285</v>
      </c>
      <c r="I415" s="50">
        <v>164.96999999999997</v>
      </c>
      <c r="J415" s="51">
        <f t="shared" ref="J415" si="600">((I415/I414)-1)*100</f>
        <v>2.8298946581063245</v>
      </c>
      <c r="K415" s="51">
        <f t="shared" ref="K415" si="601">((I415/I403)-1)*100</f>
        <v>-11.776030803786297</v>
      </c>
      <c r="L415" s="16"/>
      <c r="O415" s="31"/>
      <c r="P415" s="6"/>
    </row>
    <row r="416" spans="1:16" s="10" customFormat="1" ht="12.75" customHeight="1" x14ac:dyDescent="0.25">
      <c r="A416" s="76"/>
      <c r="B416" s="17" t="s">
        <v>10</v>
      </c>
      <c r="C416" s="20">
        <v>509.84</v>
      </c>
      <c r="D416" s="8">
        <f t="shared" ref="D416" si="602">((C416/C415)-1)*100</f>
        <v>-24.262816227698803</v>
      </c>
      <c r="E416" s="9">
        <f t="shared" ref="E416" si="603">((C416/C404)-1)*100</f>
        <v>10.897463783877836</v>
      </c>
      <c r="F416" s="20">
        <v>369.65</v>
      </c>
      <c r="G416" s="8">
        <f t="shared" ref="G416" si="604">((F416/F415)-1)*100</f>
        <v>-27.262888626524994</v>
      </c>
      <c r="H416" s="9">
        <f t="shared" ref="H416" si="605">((F416/F404)-1)*100</f>
        <v>27.955277095088093</v>
      </c>
      <c r="I416" s="20">
        <v>140.19</v>
      </c>
      <c r="J416" s="8">
        <f t="shared" ref="J416" si="606">((I416/I415)-1)*100</f>
        <v>-15.020912893253302</v>
      </c>
      <c r="K416" s="8">
        <f t="shared" ref="K416" si="607">((I416/I404)-1)*100</f>
        <v>-17.945566286215985</v>
      </c>
      <c r="L416" s="16"/>
      <c r="O416" s="31"/>
      <c r="P416" s="34"/>
    </row>
    <row r="417" spans="1:22" s="10" customFormat="1" ht="12.75" customHeight="1" x14ac:dyDescent="0.25">
      <c r="A417" s="76"/>
      <c r="B417" s="17" t="s">
        <v>11</v>
      </c>
      <c r="C417" s="20">
        <v>384.39</v>
      </c>
      <c r="D417" s="8">
        <f t="shared" ref="D417" si="608">((C417/C416)-1)*100</f>
        <v>-24.605758669386468</v>
      </c>
      <c r="E417" s="9">
        <f t="shared" ref="E417" si="609">((C417/C405)-1)*100</f>
        <v>-27.732656514382402</v>
      </c>
      <c r="F417" s="20">
        <v>274.8</v>
      </c>
      <c r="G417" s="8">
        <f t="shared" ref="G417" si="610">((F417/F416)-1)*100</f>
        <v>-25.659407547680235</v>
      </c>
      <c r="H417" s="9">
        <f t="shared" ref="H417" si="611">((F417/F405)-1)*100</f>
        <v>-23.483878153366366</v>
      </c>
      <c r="I417" s="20">
        <v>109.58999999999997</v>
      </c>
      <c r="J417" s="8">
        <f t="shared" ref="J417" si="612">((I417/I416)-1)*100</f>
        <v>-21.82751979456453</v>
      </c>
      <c r="K417" s="8">
        <f t="shared" ref="K417" si="613">((I417/I405)-1)*100</f>
        <v>-36.565177124334348</v>
      </c>
      <c r="L417" s="16"/>
      <c r="O417" s="31"/>
      <c r="P417" s="31"/>
    </row>
    <row r="418" spans="1:22" s="10" customFormat="1" ht="12.75" customHeight="1" x14ac:dyDescent="0.25">
      <c r="A418" s="76"/>
      <c r="B418" s="49" t="s">
        <v>12</v>
      </c>
      <c r="C418" s="22">
        <v>586.07000000000005</v>
      </c>
      <c r="D418" s="51">
        <f t="shared" ref="D418" si="614">((C418/C417)-1)*100</f>
        <v>52.467545981945428</v>
      </c>
      <c r="E418" s="52">
        <f t="shared" ref="E418" si="615">((C418/C406)-1)*100</f>
        <v>-12.782010833978209</v>
      </c>
      <c r="F418" s="50">
        <v>438.85</v>
      </c>
      <c r="G418" s="51">
        <f t="shared" ref="G418" si="616">((F418/F417)-1)*100</f>
        <v>59.697962154294039</v>
      </c>
      <c r="H418" s="52">
        <f t="shared" ref="H418" si="617">((F418/F406)-1)*100</f>
        <v>-8.7971237374786959</v>
      </c>
      <c r="I418" s="50">
        <v>147.22000000000003</v>
      </c>
      <c r="J418" s="51">
        <f t="shared" ref="J418" si="618">((I418/I417)-1)*100</f>
        <v>34.337074550597734</v>
      </c>
      <c r="K418" s="51">
        <f t="shared" ref="K418" si="619">((I418/I406)-1)*100</f>
        <v>-22.832582031659499</v>
      </c>
      <c r="L418" s="16"/>
      <c r="O418" s="31"/>
      <c r="P418" s="31"/>
    </row>
    <row r="419" spans="1:22" s="10" customFormat="1" ht="12.75" customHeight="1" x14ac:dyDescent="0.25">
      <c r="A419" s="76"/>
      <c r="B419" s="17" t="s">
        <v>13</v>
      </c>
      <c r="C419" s="20">
        <v>643.84</v>
      </c>
      <c r="D419" s="8">
        <f t="shared" ref="D419" si="620">((C419/C418)-1)*100</f>
        <v>9.8571842953913311</v>
      </c>
      <c r="E419" s="9">
        <f t="shared" ref="E419" si="621">((C419/C407)-1)*100</f>
        <v>-0.17365418010418798</v>
      </c>
      <c r="F419" s="20">
        <v>464</v>
      </c>
      <c r="G419" s="8">
        <f t="shared" ref="G419" si="622">((F419/F418)-1)*100</f>
        <v>5.7308875469978204</v>
      </c>
      <c r="H419" s="9">
        <f t="shared" ref="H419" si="623">((F419/F407)-1)*100</f>
        <v>-0.58492061791614036</v>
      </c>
      <c r="I419" s="20">
        <v>179.84000000000003</v>
      </c>
      <c r="J419" s="8">
        <f t="shared" ref="J419" si="624">((I419/I418)-1)*100</f>
        <v>22.157315582121996</v>
      </c>
      <c r="K419" s="8">
        <f t="shared" ref="K419" si="625">((I419/I407)-1)*100</f>
        <v>0.90332716153285197</v>
      </c>
      <c r="L419" s="16"/>
      <c r="O419" s="31"/>
      <c r="P419" s="31"/>
    </row>
    <row r="420" spans="1:22" s="10" customFormat="1" ht="12.75" customHeight="1" x14ac:dyDescent="0.25">
      <c r="A420" s="76"/>
      <c r="B420" s="17" t="s">
        <v>14</v>
      </c>
      <c r="C420" s="20">
        <v>639.04</v>
      </c>
      <c r="D420" s="8">
        <f t="shared" ref="D420" si="626">((C420/C419)-1)*100</f>
        <v>-0.74552683896621508</v>
      </c>
      <c r="E420" s="9">
        <f t="shared" ref="E420" si="627">((C420/C408)-1)*100</f>
        <v>-4.7403255619820062</v>
      </c>
      <c r="F420" s="20">
        <v>466.35</v>
      </c>
      <c r="G420" s="8">
        <f t="shared" ref="G420" si="628">((F420/F419)-1)*100</f>
        <v>0.50646551724138344</v>
      </c>
      <c r="H420" s="9">
        <f t="shared" ref="H420" si="629">((F420/F408)-1)*100</f>
        <v>-8.5157721280602612</v>
      </c>
      <c r="I420" s="20">
        <v>172.68999999999994</v>
      </c>
      <c r="J420" s="8">
        <f t="shared" ref="J420" si="630">((I420/I419)-1)*100</f>
        <v>-3.9757562277580538</v>
      </c>
      <c r="K420" s="8">
        <f t="shared" ref="K420" si="631">((I420/I408)-1)*100</f>
        <v>7.2075987087161009</v>
      </c>
      <c r="L420" s="16"/>
      <c r="O420" s="31"/>
      <c r="P420" s="31"/>
    </row>
    <row r="421" spans="1:22" s="10" customFormat="1" ht="12.75" customHeight="1" x14ac:dyDescent="0.25">
      <c r="A421" s="79"/>
      <c r="B421" s="18" t="s">
        <v>15</v>
      </c>
      <c r="C421" s="20">
        <v>444.2</v>
      </c>
      <c r="D421" s="8">
        <f t="shared" ref="D421" si="632">((C421/C420)-1)*100</f>
        <v>-30.489484226339503</v>
      </c>
      <c r="E421" s="9">
        <f t="shared" ref="E421" si="633">((C421/C409)-1)*100</f>
        <v>-17.051035461522655</v>
      </c>
      <c r="F421" s="20">
        <v>351.67</v>
      </c>
      <c r="G421" s="8">
        <f t="shared" ref="G421" si="634">((F421/F420)-1)*100</f>
        <v>-24.590972445588079</v>
      </c>
      <c r="H421" s="9">
        <f t="shared" ref="H421" si="635">((F421/F409)-1)*100</f>
        <v>-13.302763602297652</v>
      </c>
      <c r="I421" s="20">
        <v>92.529999999999973</v>
      </c>
      <c r="J421" s="8">
        <f t="shared" ref="J421" si="636">((I421/I420)-1)*100</f>
        <v>-46.418437662864086</v>
      </c>
      <c r="K421" s="8">
        <f t="shared" ref="K421" si="637">((I421/I409)-1)*100</f>
        <v>-28.757314444102267</v>
      </c>
      <c r="L421" s="16"/>
      <c r="O421" s="31"/>
      <c r="P421" s="31"/>
    </row>
    <row r="422" spans="1:22" s="10" customFormat="1" ht="12.75" customHeight="1" x14ac:dyDescent="0.25">
      <c r="A422" s="72">
        <v>2024</v>
      </c>
      <c r="B422" s="17" t="s">
        <v>4</v>
      </c>
      <c r="C422" s="61">
        <v>545.19000000000005</v>
      </c>
      <c r="D422" s="43">
        <f t="shared" ref="D422" si="638">((C422/C421)-1)*100</f>
        <v>22.735254389914459</v>
      </c>
      <c r="E422" s="44">
        <f t="shared" ref="E422" si="639">((C422/C410)-1)*100</f>
        <v>-6.0907759882869561</v>
      </c>
      <c r="F422" s="48">
        <v>413.31</v>
      </c>
      <c r="G422" s="43">
        <f t="shared" ref="G422" si="640">((F422/F421)-1)*100</f>
        <v>17.527795945062131</v>
      </c>
      <c r="H422" s="44">
        <f t="shared" ref="H422" si="641">((F422/F410)-1)*100</f>
        <v>-3.5088948031937184</v>
      </c>
      <c r="I422" s="48">
        <v>131.88000000000005</v>
      </c>
      <c r="J422" s="43">
        <f t="shared" ref="J422" si="642">((I422/I421)-1)*100</f>
        <v>42.526748081703339</v>
      </c>
      <c r="K422" s="43">
        <f t="shared" ref="K422" si="643">((I422/I410)-1)*100</f>
        <v>-13.356546876026499</v>
      </c>
      <c r="L422" s="16"/>
      <c r="O422" s="31"/>
      <c r="P422" s="31"/>
    </row>
    <row r="423" spans="1:22" s="10" customFormat="1" ht="12.75" customHeight="1" x14ac:dyDescent="0.25">
      <c r="A423" s="73"/>
      <c r="B423" s="17" t="s">
        <v>5</v>
      </c>
      <c r="C423" s="65">
        <v>636.65</v>
      </c>
      <c r="D423" s="53">
        <f t="shared" ref="D423" si="644">((C423/C422)-1)*100</f>
        <v>16.775802931088222</v>
      </c>
      <c r="E423" s="54">
        <f t="shared" ref="E423" si="645">((C423/C411)-1)*100</f>
        <v>2.8763028197462903</v>
      </c>
      <c r="F423" s="55">
        <v>474.05</v>
      </c>
      <c r="G423" s="53">
        <f t="shared" ref="G423" si="646">((F423/F422)-1)*100</f>
        <v>14.695990902712254</v>
      </c>
      <c r="H423" s="54">
        <f t="shared" ref="H423" si="647">((F423/F411)-1)*100</f>
        <v>0.20292122006384528</v>
      </c>
      <c r="I423" s="55">
        <v>162.59999999999997</v>
      </c>
      <c r="J423" s="53">
        <f t="shared" ref="J423" si="648">((I423/I422)-1)*100</f>
        <v>23.29390354868055</v>
      </c>
      <c r="K423" s="53">
        <f t="shared" ref="K423" si="649">((I423/I411)-1)*100</f>
        <v>11.553238199780402</v>
      </c>
      <c r="L423" s="16"/>
      <c r="O423" s="31"/>
      <c r="P423" s="31"/>
    </row>
    <row r="424" spans="1:22" s="10" customFormat="1" ht="45" customHeight="1" x14ac:dyDescent="0.25">
      <c r="A424" s="80" t="s">
        <v>30</v>
      </c>
      <c r="B424" s="81"/>
      <c r="C424" s="35" t="s">
        <v>19</v>
      </c>
      <c r="D424" s="36" t="s">
        <v>28</v>
      </c>
      <c r="E424" s="36" t="s">
        <v>29</v>
      </c>
      <c r="F424" s="35" t="s">
        <v>19</v>
      </c>
      <c r="G424" s="36" t="s">
        <v>28</v>
      </c>
      <c r="H424" s="36" t="s">
        <v>29</v>
      </c>
      <c r="I424" s="35" t="s">
        <v>19</v>
      </c>
      <c r="J424" s="36" t="s">
        <v>28</v>
      </c>
      <c r="K424" s="37" t="s">
        <v>29</v>
      </c>
      <c r="L424" s="16"/>
      <c r="M424" s="31"/>
      <c r="N424" s="31"/>
      <c r="O424" s="31"/>
      <c r="P424" s="31"/>
      <c r="Q424" s="31"/>
      <c r="R424" s="31"/>
      <c r="S424" s="31"/>
      <c r="T424" s="31"/>
      <c r="U424" s="31"/>
      <c r="V424" s="31"/>
    </row>
    <row r="425" spans="1:22" s="10" customFormat="1" x14ac:dyDescent="0.25">
      <c r="A425" s="82"/>
      <c r="B425" s="83"/>
      <c r="C425" s="23">
        <f>SUM(C422:C423)</f>
        <v>1181.8400000000001</v>
      </c>
      <c r="D425" s="24">
        <f>(SUM(C422:C423))-SUM(C410:C411)</f>
        <v>-17.559999999999945</v>
      </c>
      <c r="E425" s="25">
        <f>((SUM(C422:C423)*100)/SUM(C410:C411))-100</f>
        <v>-1.4640653660163423</v>
      </c>
      <c r="F425" s="23">
        <f t="shared" ref="F425" si="650">SUM(F422:F423)</f>
        <v>887.36</v>
      </c>
      <c r="G425" s="24">
        <f t="shared" ref="G425" si="651">(SUM(F422:F423))-SUM(F410:F411)</f>
        <v>-14.069999999999936</v>
      </c>
      <c r="H425" s="25">
        <f t="shared" ref="H425" si="652">((SUM(F422:F423)*100)/SUM(F410:F411))-100</f>
        <v>-1.5608533108505327</v>
      </c>
      <c r="I425" s="24">
        <f t="shared" ref="I425" si="653">SUM(I422:I423)</f>
        <v>294.48</v>
      </c>
      <c r="J425" s="24">
        <f t="shared" ref="J425" si="654">(SUM(I422:I423))-SUM(I410:I411)</f>
        <v>-3.4900000000000091</v>
      </c>
      <c r="K425" s="24">
        <f t="shared" ref="K425" si="655">((SUM(I422:I423)*100)/SUM(I410:I411))-100</f>
        <v>-1.1712588515622429</v>
      </c>
      <c r="L425" s="16"/>
      <c r="M425" s="31"/>
      <c r="N425" s="31"/>
      <c r="O425" s="31"/>
      <c r="P425" s="31"/>
      <c r="Q425" s="31"/>
      <c r="R425" s="31"/>
      <c r="S425" s="31"/>
      <c r="T425" s="31"/>
      <c r="U425" s="31"/>
      <c r="V425" s="31"/>
    </row>
    <row r="426" spans="1:22" s="6" customFormat="1" ht="11.25" customHeight="1" x14ac:dyDescent="0.25">
      <c r="A426" s="28" t="s">
        <v>16</v>
      </c>
      <c r="B426" s="28"/>
      <c r="C426" s="28"/>
      <c r="D426" s="29"/>
      <c r="E426" s="28"/>
      <c r="F426" s="30"/>
      <c r="M426" s="31"/>
      <c r="N426" s="31"/>
      <c r="O426" s="31"/>
      <c r="P426" s="31"/>
      <c r="Q426" s="31"/>
      <c r="R426" s="31"/>
      <c r="S426" s="31"/>
      <c r="T426" s="31"/>
      <c r="U426" s="31"/>
      <c r="V426" s="31"/>
    </row>
    <row r="427" spans="1:22" s="6" customFormat="1" ht="12" customHeight="1" x14ac:dyDescent="0.25">
      <c r="A427" s="28" t="s">
        <v>17</v>
      </c>
      <c r="B427" s="28"/>
      <c r="C427" s="28"/>
      <c r="D427" s="29"/>
      <c r="E427" s="28"/>
      <c r="F427" s="28"/>
      <c r="M427" s="31"/>
      <c r="N427" s="31"/>
      <c r="O427" s="31"/>
      <c r="P427" s="31"/>
      <c r="Q427" s="31"/>
      <c r="R427" s="31"/>
      <c r="S427" s="31"/>
      <c r="T427" s="31"/>
      <c r="U427" s="31"/>
      <c r="V427" s="31"/>
    </row>
    <row r="428" spans="1:22" s="6" customFormat="1" x14ac:dyDescent="0.25">
      <c r="A428" s="28" t="s">
        <v>33</v>
      </c>
      <c r="B428" s="28"/>
      <c r="C428" s="28"/>
      <c r="D428" s="29"/>
      <c r="E428" s="28"/>
      <c r="F428" s="28"/>
      <c r="M428" s="31"/>
      <c r="N428" s="31"/>
      <c r="O428" s="31"/>
      <c r="P428" s="31"/>
      <c r="Q428" s="31"/>
      <c r="R428" s="31"/>
      <c r="S428" s="31"/>
      <c r="T428" s="31"/>
      <c r="U428" s="31"/>
      <c r="V428" s="31"/>
    </row>
    <row r="429" spans="1:22" s="34" customFormat="1" x14ac:dyDescent="0.25">
      <c r="A429" s="74" t="s">
        <v>31</v>
      </c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M429" s="31"/>
      <c r="N429" s="31"/>
      <c r="O429" s="31"/>
      <c r="P429" s="31"/>
      <c r="Q429" s="31"/>
      <c r="R429" s="31"/>
      <c r="S429" s="31"/>
      <c r="T429" s="31"/>
      <c r="U429" s="31"/>
      <c r="V429" s="31"/>
    </row>
    <row r="430" spans="1:22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</row>
  </sheetData>
  <mergeCells count="56">
    <mergeCell ref="A158:A169"/>
    <mergeCell ref="A302:A313"/>
    <mergeCell ref="A326:A337"/>
    <mergeCell ref="A230:A241"/>
    <mergeCell ref="A182:A193"/>
    <mergeCell ref="A170:A181"/>
    <mergeCell ref="I3:K3"/>
    <mergeCell ref="A34:A37"/>
    <mergeCell ref="C3:E3"/>
    <mergeCell ref="A30:A33"/>
    <mergeCell ref="F3:H3"/>
    <mergeCell ref="A3:B4"/>
    <mergeCell ref="A38:A41"/>
    <mergeCell ref="A74:A77"/>
    <mergeCell ref="A82:A85"/>
    <mergeCell ref="A58:A61"/>
    <mergeCell ref="A50:A53"/>
    <mergeCell ref="A70:A73"/>
    <mergeCell ref="A62:A65"/>
    <mergeCell ref="A66:A69"/>
    <mergeCell ref="A54:A57"/>
    <mergeCell ref="A42:A45"/>
    <mergeCell ref="A46:A49"/>
    <mergeCell ref="A78:A81"/>
    <mergeCell ref="A430:K430"/>
    <mergeCell ref="A86:A89"/>
    <mergeCell ref="A110:A113"/>
    <mergeCell ref="A146:A157"/>
    <mergeCell ref="A90:A93"/>
    <mergeCell ref="A424:B425"/>
    <mergeCell ref="A134:A145"/>
    <mergeCell ref="A122:A133"/>
    <mergeCell ref="A114:A117"/>
    <mergeCell ref="A106:A109"/>
    <mergeCell ref="A118:A121"/>
    <mergeCell ref="A386:A397"/>
    <mergeCell ref="A290:A301"/>
    <mergeCell ref="A102:A105"/>
    <mergeCell ref="A94:A97"/>
    <mergeCell ref="A98:A101"/>
    <mergeCell ref="A422:A423"/>
    <mergeCell ref="A429:K429"/>
    <mergeCell ref="A338:A349"/>
    <mergeCell ref="A350:A361"/>
    <mergeCell ref="A194:A205"/>
    <mergeCell ref="A218:A229"/>
    <mergeCell ref="A254:A265"/>
    <mergeCell ref="A242:A253"/>
    <mergeCell ref="A278:A289"/>
    <mergeCell ref="A206:A217"/>
    <mergeCell ref="A266:A277"/>
    <mergeCell ref="A314:A325"/>
    <mergeCell ref="A374:A385"/>
    <mergeCell ref="A362:A373"/>
    <mergeCell ref="A398:A409"/>
    <mergeCell ref="A410:A421"/>
  </mergeCells>
  <phoneticPr fontId="4" type="noConversion"/>
  <pageMargins left="0.75" right="0.75" top="1" bottom="1" header="0" footer="0"/>
  <pageSetup paperSize="9" scale="60" orientation="landscape" r:id="rId1"/>
  <headerFooter alignWithMargins="0"/>
  <ignoredErrors>
    <ignoredError sqref="C31:K77 C21:I21 C78:I97 C6:K20 D98:I98 C99:K99 C98 J98:K98 C100:I100 C101:I101 C22:I22 C102:I103 C104:I104 C105:I105 C23:I23 C24:K25 C106:K115 G30:K30 C30:F30 C26:F26 D116:E116 C116:C117 J116:K116 G116:H116 F117:K117 F116 I116 C118:K119 I26 C120:K120 C27:K27 C121:K121 C28:I28 F425:I425 C29:K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J41"/>
  <sheetViews>
    <sheetView showFormulas="1" showGridLines="0" workbookViewId="0">
      <selection activeCell="G41" sqref="G41"/>
    </sheetView>
  </sheetViews>
  <sheetFormatPr baseColWidth="10" defaultRowHeight="13.5" x14ac:dyDescent="0.25"/>
  <sheetData>
    <row r="23" spans="1:10" s="2" customFormat="1" x14ac:dyDescent="0.25">
      <c r="A23" s="93" t="s">
        <v>25</v>
      </c>
      <c r="B23" s="93"/>
      <c r="C23" s="93"/>
      <c r="D23" s="93"/>
      <c r="E23" s="93"/>
      <c r="F23" s="93"/>
      <c r="G23" s="93"/>
      <c r="H23" s="1"/>
      <c r="I23" s="1"/>
      <c r="J23" s="1"/>
    </row>
    <row r="41" spans="1:7" s="4" customFormat="1" x14ac:dyDescent="0.25">
      <c r="A41" s="93" t="s">
        <v>25</v>
      </c>
      <c r="B41" s="93"/>
      <c r="C41" s="93"/>
      <c r="D41" s="93"/>
      <c r="E41" s="93"/>
      <c r="F41" s="3"/>
      <c r="G41" s="3"/>
    </row>
  </sheetData>
  <mergeCells count="2">
    <mergeCell ref="A23:G23"/>
    <mergeCell ref="A41:E41"/>
  </mergeCells>
  <phoneticPr fontId="4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importaciones_áreas</vt:lpstr>
      <vt:lpstr>Gráficos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Comercio Exterior. Importaciones por Áreas Geográficas</dc:title>
  <dc:subject>Importaciones por Áreas Geográficas. Variaciones</dc:subject>
  <dc:creator>N085806</dc:creator>
  <dc:description>Variaciones sobre mes anterior y año anterior de las importaciones de Navarra, por áreas geográficas.</dc:description>
  <cp:lastModifiedBy>x050248</cp:lastModifiedBy>
  <cp:lastPrinted>2003-11-04T12:13:18Z</cp:lastPrinted>
  <dcterms:created xsi:type="dcterms:W3CDTF">2000-10-11T16:26:20Z</dcterms:created>
  <dcterms:modified xsi:type="dcterms:W3CDTF">2024-04-19T06:39:18Z</dcterms:modified>
</cp:coreProperties>
</file>